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filterPrivacy="1" defaultThemeVersion="124226"/>
  <xr:revisionPtr revIDLastSave="0" documentId="13_ncr:1_{24C859C7-C47C-4DA8-8892-9633E7CD58F5}" xr6:coauthVersionLast="46" xr6:coauthVersionMax="46" xr10:uidLastSave="{00000000-0000-0000-0000-000000000000}"/>
  <bookViews>
    <workbookView xWindow="-120" yWindow="-120" windowWidth="29040" windowHeight="15840" tabRatio="914" xr2:uid="{00000000-000D-0000-FFFF-FFFF00000000}"/>
  </bookViews>
  <sheets>
    <sheet name="Subject_information" sheetId="1" r:id="rId1"/>
    <sheet name="Bony_landmarks" sheetId="2" r:id="rId2"/>
    <sheet name="Joint_centre_of_rotation" sheetId="3" r:id="rId3"/>
    <sheet name="Wrapping cylinder" sheetId="5" r:id="rId4"/>
    <sheet name="Muscle_parameters" sheetId="8" r:id="rId5"/>
    <sheet name="Muscle_element_PCSA" sheetId="6" r:id="rId6"/>
    <sheet name="Muscle_element_attachments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8" l="1"/>
  <c r="C21" i="8"/>
  <c r="C20" i="8"/>
  <c r="C19" i="8"/>
  <c r="C18" i="8"/>
  <c r="C15" i="8"/>
  <c r="C14" i="8"/>
  <c r="C13" i="8"/>
  <c r="C12" i="8"/>
  <c r="C10" i="8"/>
  <c r="C9" i="8"/>
  <c r="C8" i="8"/>
  <c r="C7" i="8"/>
  <c r="C6" i="8"/>
  <c r="C5" i="8"/>
  <c r="C4" i="8"/>
  <c r="C3" i="8"/>
  <c r="C2" i="8"/>
</calcChain>
</file>

<file path=xl/sharedStrings.xml><?xml version="1.0" encoding="utf-8"?>
<sst xmlns="http://schemas.openxmlformats.org/spreadsheetml/2006/main" count="410" uniqueCount="332">
  <si>
    <t>Subject_code</t>
  </si>
  <si>
    <t>Sex</t>
  </si>
  <si>
    <t>Age(years)</t>
  </si>
  <si>
    <t xml:space="preserve">Name                  </t>
  </si>
  <si>
    <t>X</t>
  </si>
  <si>
    <t>Y</t>
  </si>
  <si>
    <t>Z</t>
  </si>
  <si>
    <t>Position in mm</t>
  </si>
  <si>
    <t>Pelvis</t>
  </si>
  <si>
    <t>Femur</t>
  </si>
  <si>
    <t>Tibia</t>
  </si>
  <si>
    <t>Foot</t>
  </si>
  <si>
    <t>Bony Landmark</t>
  </si>
  <si>
    <t>Joint</t>
  </si>
  <si>
    <t>Centre of rotation in mm</t>
  </si>
  <si>
    <t>Hip</t>
  </si>
  <si>
    <t>Knee</t>
  </si>
  <si>
    <t>Ankle</t>
  </si>
  <si>
    <t>Name</t>
  </si>
  <si>
    <t>Cylinder</t>
  </si>
  <si>
    <t>Segment</t>
  </si>
  <si>
    <t>Cylinder 1</t>
  </si>
  <si>
    <t>Radius in mm</t>
  </si>
  <si>
    <t>An arbitrary point on the centreal axis in mm</t>
  </si>
  <si>
    <t>Centre axis direction</t>
  </si>
  <si>
    <t>Pelvis width (mm)</t>
  </si>
  <si>
    <t>Right anterior superior iliac spine (RASIS)</t>
  </si>
  <si>
    <t>Left anterior superior iliac spine (LASIS)</t>
  </si>
  <si>
    <t>Right posterior superior iliac spine (RPSIS)</t>
  </si>
  <si>
    <t>Left posterior superior iliac spine (LPSIS)</t>
  </si>
  <si>
    <t>Add. brev. (prox.)</t>
  </si>
  <si>
    <t>Add. brev. (mid.)</t>
  </si>
  <si>
    <t>Add. brev. (dist.)</t>
  </si>
  <si>
    <t>Add. long.</t>
  </si>
  <si>
    <t>Add. magn. (dist.)</t>
  </si>
  <si>
    <t xml:space="preserve">Add. magn. (mid.) </t>
  </si>
  <si>
    <t>Add. magn.(prox.)</t>
  </si>
  <si>
    <t>Bic. fem. CL</t>
  </si>
  <si>
    <t>Gemellus (inf.)</t>
  </si>
  <si>
    <t>Gemellus (sup.)</t>
  </si>
  <si>
    <t>Glut. max. (sup.)</t>
  </si>
  <si>
    <t>Glut. max. (inf.)</t>
  </si>
  <si>
    <t>Glut. med. (ant.)</t>
  </si>
  <si>
    <t>Glut. med. (post.)</t>
  </si>
  <si>
    <t>Glut. min. (ant.)</t>
  </si>
  <si>
    <t>Glut. min. (mid.)</t>
  </si>
  <si>
    <t>Glut. min. (post.)</t>
  </si>
  <si>
    <t>Gracilis</t>
  </si>
  <si>
    <t xml:space="preserve">Iliacus (lat.) </t>
  </si>
  <si>
    <t>Iliacus (mid.)</t>
  </si>
  <si>
    <t>Iliacus (med.)</t>
  </si>
  <si>
    <t>Obt. ext. (inf.)</t>
  </si>
  <si>
    <t>Obt. ext. (sup.)</t>
  </si>
  <si>
    <t>Obturator int.</t>
  </si>
  <si>
    <t>Pectineus</t>
  </si>
  <si>
    <t>Piriformis</t>
  </si>
  <si>
    <t>Psoas minor</t>
  </si>
  <si>
    <t>Psoas major</t>
  </si>
  <si>
    <t>Quadratis fem.</t>
  </si>
  <si>
    <t>Rectus fem.</t>
  </si>
  <si>
    <t>Sartorius (prox.)</t>
  </si>
  <si>
    <t>Semimembr.</t>
  </si>
  <si>
    <t>Tensor fasc. l.</t>
  </si>
  <si>
    <t>Muscle element name</t>
  </si>
  <si>
    <t>Muscle element number</t>
  </si>
  <si>
    <t>Subject</t>
  </si>
  <si>
    <t>Muscle</t>
  </si>
  <si>
    <t>adductor brevis</t>
  </si>
  <si>
    <t>adductor longus</t>
  </si>
  <si>
    <t>adductor magnus</t>
  </si>
  <si>
    <t>gracilis</t>
  </si>
  <si>
    <t>obturator externus</t>
  </si>
  <si>
    <t>obturator internus</t>
  </si>
  <si>
    <t>pectineus</t>
  </si>
  <si>
    <t>piriformis</t>
  </si>
  <si>
    <t>psoas minor</t>
  </si>
  <si>
    <t>quadratus femoris</t>
  </si>
  <si>
    <t>sartorius</t>
  </si>
  <si>
    <t>tensor fasciae latae</t>
  </si>
  <si>
    <t>iliacus</t>
  </si>
  <si>
    <r>
      <t>biceps femoris: l.h.</t>
    </r>
    <r>
      <rPr>
        <vertAlign val="superscript"/>
        <sz val="11"/>
        <color rgb="FF000000"/>
        <rFont val="Calibri"/>
        <family val="2"/>
        <scheme val="minor"/>
      </rPr>
      <t xml:space="preserve"> </t>
    </r>
  </si>
  <si>
    <t>Lf/Lm Ratio</t>
  </si>
  <si>
    <r>
      <t>Pennation angle (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)</t>
    </r>
  </si>
  <si>
    <r>
      <t>PCSA(cm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</si>
  <si>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Volume (cm3)</t>
  </si>
  <si>
    <t>Length(mm)</t>
  </si>
  <si>
    <t>PCSA (cm2)</t>
  </si>
  <si>
    <t>Height*(m)</t>
  </si>
  <si>
    <t>*Pre-injury height</t>
  </si>
  <si>
    <t>Male</t>
  </si>
  <si>
    <t>Stump length (mm)</t>
  </si>
  <si>
    <t>Taken from Vicon co-ordinates and adjusted</t>
  </si>
  <si>
    <t xml:space="preserve">Lateral femoral epicondyle (FLE)                 </t>
  </si>
  <si>
    <t xml:space="preserve">Medial femoral epicondyle (FME)                  </t>
  </si>
  <si>
    <t xml:space="preserve">Lateral malleolus (FAM)   </t>
  </si>
  <si>
    <t xml:space="preserve">Medial malleolus (TAM)  </t>
  </si>
  <si>
    <t xml:space="preserve">2nd metatarsal head (FM2)            </t>
  </si>
  <si>
    <t>Calculated as mid point between FLE and FME</t>
  </si>
  <si>
    <t>Calculated as mid point between FAM and TAM</t>
  </si>
  <si>
    <t xml:space="preserve">gemellus </t>
  </si>
  <si>
    <t>gluteus maximus</t>
  </si>
  <si>
    <t>gluteus medius</t>
  </si>
  <si>
    <t>gluteus minimus</t>
  </si>
  <si>
    <t>rectus femoris</t>
  </si>
  <si>
    <t>semimembranosus</t>
  </si>
  <si>
    <t>Ls (um)</t>
  </si>
  <si>
    <t xml:space="preserve">add_b_d1_o       </t>
  </si>
  <si>
    <t xml:space="preserve">add_b_d2_o       </t>
  </si>
  <si>
    <t xml:space="preserve">add_b_m1_o       </t>
  </si>
  <si>
    <t xml:space="preserve">add_b_m2_i       </t>
  </si>
  <si>
    <t xml:space="preserve">add_b_m2_o       </t>
  </si>
  <si>
    <t xml:space="preserve">add_b_p1_i       </t>
  </si>
  <si>
    <t xml:space="preserve">add_b_p1_o       </t>
  </si>
  <si>
    <t xml:space="preserve">add_b_p2_i       </t>
  </si>
  <si>
    <t xml:space="preserve">add_b_p2_o       </t>
  </si>
  <si>
    <t xml:space="preserve">add_l1_i         </t>
  </si>
  <si>
    <t xml:space="preserve">add_l1_o         </t>
  </si>
  <si>
    <t xml:space="preserve">add_l2_i         </t>
  </si>
  <si>
    <t xml:space="preserve">add_l3_i         </t>
  </si>
  <si>
    <t xml:space="preserve">add_l3_o         </t>
  </si>
  <si>
    <t xml:space="preserve">add_l4_i         </t>
  </si>
  <si>
    <t xml:space="preserve">add_l4_o         </t>
  </si>
  <si>
    <t xml:space="preserve">add_l5_i         </t>
  </si>
  <si>
    <t xml:space="preserve">add_l6_i         </t>
  </si>
  <si>
    <t xml:space="preserve">add_mag_d1_i     </t>
  </si>
  <si>
    <t xml:space="preserve">add_mag_d1_o     </t>
  </si>
  <si>
    <t xml:space="preserve">add_mag_d2_i     </t>
  </si>
  <si>
    <t xml:space="preserve">add_mag_d3_i     </t>
  </si>
  <si>
    <t xml:space="preserve">add_mag_m3_i     </t>
  </si>
  <si>
    <t xml:space="preserve">add_mag_m6_i     </t>
  </si>
  <si>
    <t xml:space="preserve">add_mag_p1_i     </t>
  </si>
  <si>
    <t xml:space="preserve">add_mag_p4_i     </t>
  </si>
  <si>
    <t xml:space="preserve">glute_max_i2_o   </t>
  </si>
  <si>
    <t xml:space="preserve">glute_max_i3_o   </t>
  </si>
  <si>
    <t xml:space="preserve">glute_max_i4_o   </t>
  </si>
  <si>
    <t xml:space="preserve">glute_max_i5_i   </t>
  </si>
  <si>
    <t xml:space="preserve">glute_max_i6_i   </t>
  </si>
  <si>
    <t xml:space="preserve">glute_max_s1_i   </t>
  </si>
  <si>
    <t xml:space="preserve">glute_max_s1_o   </t>
  </si>
  <si>
    <t xml:space="preserve">glute_max_s2_i   </t>
  </si>
  <si>
    <t xml:space="preserve">glute_max_s3_i   </t>
  </si>
  <si>
    <t xml:space="preserve">glute_max_s6_i   </t>
  </si>
  <si>
    <t xml:space="preserve">glute_med_a1_i   </t>
  </si>
  <si>
    <t xml:space="preserve">glute_med_a3_i   </t>
  </si>
  <si>
    <t xml:space="preserve">glute_med_p1_i   </t>
  </si>
  <si>
    <t xml:space="preserve">glute_med_p2_i   </t>
  </si>
  <si>
    <t xml:space="preserve">glute_med_p4_i   </t>
  </si>
  <si>
    <t xml:space="preserve">iliac_mid3_o     </t>
  </si>
  <si>
    <t xml:space="preserve">obt_e_i2_i       </t>
  </si>
  <si>
    <t xml:space="preserve">obt_i3_o         </t>
  </si>
  <si>
    <t xml:space="preserve">piri_i           </t>
  </si>
  <si>
    <t xml:space="preserve">psoas_maj1_o     </t>
  </si>
  <si>
    <t xml:space="preserve">psoas_maj3_o     </t>
  </si>
  <si>
    <t xml:space="preserve">quad_f2_i        </t>
  </si>
  <si>
    <t xml:space="preserve">quad_f3_i        </t>
  </si>
  <si>
    <t xml:space="preserve">quad_f3_o        </t>
  </si>
  <si>
    <t xml:space="preserve">quad_f4_i        </t>
  </si>
  <si>
    <t xml:space="preserve">rec_f1_i         </t>
  </si>
  <si>
    <t xml:space="preserve">sart_p_via10     </t>
  </si>
  <si>
    <t xml:space="preserve">sart_p_via11     </t>
  </si>
  <si>
    <t xml:space="preserve">sart_p_via12     </t>
  </si>
  <si>
    <t xml:space="preserve">sart_p_via13     </t>
  </si>
  <si>
    <t xml:space="preserve">sart_p_via3      </t>
  </si>
  <si>
    <t xml:space="preserve">sart_p_via4      </t>
  </si>
  <si>
    <t xml:space="preserve">sart_p_via5      </t>
  </si>
  <si>
    <t xml:space="preserve">sart_p_via6      </t>
  </si>
  <si>
    <t xml:space="preserve">sart_p_via7      </t>
  </si>
  <si>
    <t xml:space="preserve">sart_p_via8      </t>
  </si>
  <si>
    <t xml:space="preserve">sart_p_via9      </t>
  </si>
  <si>
    <t xml:space="preserve">semi_m_i         </t>
  </si>
  <si>
    <t xml:space="preserve">semi_m_o         </t>
  </si>
  <si>
    <t xml:space="preserve">tfl1_i           </t>
  </si>
  <si>
    <t xml:space="preserve">tfl2_i           </t>
  </si>
  <si>
    <t>psoas major</t>
  </si>
  <si>
    <t>Prosthesis type</t>
  </si>
  <si>
    <t>add_b_d1_i</t>
  </si>
  <si>
    <t xml:space="preserve">add_b_d2_i   </t>
  </si>
  <si>
    <t xml:space="preserve">add_l2_o        </t>
  </si>
  <si>
    <t xml:space="preserve">add_l5_o       </t>
  </si>
  <si>
    <t xml:space="preserve">add_l6_o       </t>
  </si>
  <si>
    <t xml:space="preserve">add_mag_d2_o  </t>
  </si>
  <si>
    <t xml:space="preserve">add_mag_d3_o    </t>
  </si>
  <si>
    <t xml:space="preserve">add_mag_m1_o   </t>
  </si>
  <si>
    <t xml:space="preserve">add_mag_m1_i    </t>
  </si>
  <si>
    <t xml:space="preserve">add_mag_m2_o    </t>
  </si>
  <si>
    <t xml:space="preserve">add_mag_m2_i    </t>
  </si>
  <si>
    <t xml:space="preserve">add_mag_m3_o    </t>
  </si>
  <si>
    <t xml:space="preserve">add_mag_m4_o   </t>
  </si>
  <si>
    <t xml:space="preserve">add_mag_m4_i    </t>
  </si>
  <si>
    <t xml:space="preserve">add_mag_m5_o   </t>
  </si>
  <si>
    <t xml:space="preserve">add_mag_m5_i    </t>
  </si>
  <si>
    <t xml:space="preserve">add_mag_m6_o   </t>
  </si>
  <si>
    <t xml:space="preserve">add_mag_p1_o  </t>
  </si>
  <si>
    <t xml:space="preserve">add_mag_p2_o   </t>
  </si>
  <si>
    <t xml:space="preserve">add_mag_p2_i    </t>
  </si>
  <si>
    <t xml:space="preserve">add_mag_p3_o    </t>
  </si>
  <si>
    <t xml:space="preserve">add_mag_p3_i    </t>
  </si>
  <si>
    <t xml:space="preserve">add_mag_p4_o   </t>
  </si>
  <si>
    <t xml:space="preserve">bic_fem_l_o   </t>
  </si>
  <si>
    <t xml:space="preserve">bic_fem_l_i     </t>
  </si>
  <si>
    <t xml:space="preserve">gem_i_o        </t>
  </si>
  <si>
    <t xml:space="preserve">gem_i_i        </t>
  </si>
  <si>
    <t xml:space="preserve">gem_s_o      </t>
  </si>
  <si>
    <t xml:space="preserve">gem_s_i         </t>
  </si>
  <si>
    <t xml:space="preserve">glute_max_i1_o  </t>
  </si>
  <si>
    <t>glute_max_i1_i</t>
  </si>
  <si>
    <t xml:space="preserve">glute_max_i2_i  </t>
  </si>
  <si>
    <t>glute_max_i3_i</t>
  </si>
  <si>
    <t xml:space="preserve">glute_max_i4_i </t>
  </si>
  <si>
    <t xml:space="preserve">glute_max_i5_o  </t>
  </si>
  <si>
    <t xml:space="preserve">glute_max_i6_o  </t>
  </si>
  <si>
    <t xml:space="preserve">glute_max_s2_o  </t>
  </si>
  <si>
    <t xml:space="preserve">glute_max_s3_o  </t>
  </si>
  <si>
    <t xml:space="preserve">glute_max_s4_o  </t>
  </si>
  <si>
    <t xml:space="preserve">glute_max_s4_i  </t>
  </si>
  <si>
    <t xml:space="preserve">glute_max_s5_o  </t>
  </si>
  <si>
    <t xml:space="preserve">glute_max_s5_i  </t>
  </si>
  <si>
    <t xml:space="preserve">glute_max_s6_o  </t>
  </si>
  <si>
    <t xml:space="preserve">glute_med_a1_o  </t>
  </si>
  <si>
    <t xml:space="preserve">glute_med_a2_o  </t>
  </si>
  <si>
    <t xml:space="preserve">glute_med_a2_i  </t>
  </si>
  <si>
    <t xml:space="preserve">glute_med_a3_o </t>
  </si>
  <si>
    <t xml:space="preserve">glute_med_a4_o  </t>
  </si>
  <si>
    <t xml:space="preserve">glute_med_a4_i  </t>
  </si>
  <si>
    <t xml:space="preserve">glute_med_a5_o </t>
  </si>
  <si>
    <t xml:space="preserve">glute_med_a5_i  </t>
  </si>
  <si>
    <t xml:space="preserve">glute_med_a6_o </t>
  </si>
  <si>
    <t xml:space="preserve">glute_med_a6_i  </t>
  </si>
  <si>
    <t xml:space="preserve">glute_med_p1_o </t>
  </si>
  <si>
    <t xml:space="preserve">glute_med_p2_o </t>
  </si>
  <si>
    <t xml:space="preserve">glute_med_p3_o  </t>
  </si>
  <si>
    <t xml:space="preserve">glute_med_p3_i  </t>
  </si>
  <si>
    <t xml:space="preserve">glute_med_p4_o  </t>
  </si>
  <si>
    <t xml:space="preserve">glute_med_p5_o  </t>
  </si>
  <si>
    <t xml:space="preserve">glute_med_p5_i  </t>
  </si>
  <si>
    <t xml:space="preserve">glute_med_p6_o </t>
  </si>
  <si>
    <t xml:space="preserve">glute_med_p6_i  </t>
  </si>
  <si>
    <t xml:space="preserve">glute_min_a_o   </t>
  </si>
  <si>
    <t xml:space="preserve">glute_min_a_i   </t>
  </si>
  <si>
    <t xml:space="preserve">glute_min_m_o </t>
  </si>
  <si>
    <t xml:space="preserve">glute_min_m_i   </t>
  </si>
  <si>
    <t xml:space="preserve">glute_min_p_o  </t>
  </si>
  <si>
    <t xml:space="preserve">glute_min_p_i   </t>
  </si>
  <si>
    <t xml:space="preserve">grac1_o       </t>
  </si>
  <si>
    <t xml:space="preserve">grac1_i        </t>
  </si>
  <si>
    <t xml:space="preserve">grac2_o      </t>
  </si>
  <si>
    <t xml:space="preserve">grac2_i       </t>
  </si>
  <si>
    <t xml:space="preserve">iliac_l1_o   </t>
  </si>
  <si>
    <t xml:space="preserve">iliac_l1_via   </t>
  </si>
  <si>
    <t xml:space="preserve">iliac_l1_i    </t>
  </si>
  <si>
    <t xml:space="preserve">iliac_l2_via       </t>
  </si>
  <si>
    <t xml:space="preserve">iliac_l2_o      </t>
  </si>
  <si>
    <t xml:space="preserve">iliac_l2_i   </t>
  </si>
  <si>
    <t xml:space="preserve">iliac_l3_o      </t>
  </si>
  <si>
    <t xml:space="preserve">iliac_l3_via    </t>
  </si>
  <si>
    <t xml:space="preserve">iliac_l3_i    </t>
  </si>
  <si>
    <t xml:space="preserve">iliac_m1_o     </t>
  </si>
  <si>
    <t xml:space="preserve">iliac_m1_via       </t>
  </si>
  <si>
    <t xml:space="preserve">iliac_m1_i     </t>
  </si>
  <si>
    <t xml:space="preserve">iliac_m2_o      </t>
  </si>
  <si>
    <t xml:space="preserve">iliac_m2_via      </t>
  </si>
  <si>
    <t xml:space="preserve">iliac_m2_i     </t>
  </si>
  <si>
    <t xml:space="preserve">iliac_m3_o     </t>
  </si>
  <si>
    <t xml:space="preserve">iliac_m3_via      </t>
  </si>
  <si>
    <t xml:space="preserve">iliac_m3_i     </t>
  </si>
  <si>
    <t xml:space="preserve">iliac_mid1_o   </t>
  </si>
  <si>
    <t xml:space="preserve">iliac_mid1_via     </t>
  </si>
  <si>
    <t>iliac_mid1_i</t>
  </si>
  <si>
    <t xml:space="preserve">iliac_mid2_o    </t>
  </si>
  <si>
    <t xml:space="preserve">iliac_mid2_via    </t>
  </si>
  <si>
    <t xml:space="preserve">iliac_mid2_i  </t>
  </si>
  <si>
    <t xml:space="preserve">iliac_mid3_via </t>
  </si>
  <si>
    <t xml:space="preserve">iliac_mid3_i </t>
  </si>
  <si>
    <t xml:space="preserve">obt_e_i1_o  </t>
  </si>
  <si>
    <t xml:space="preserve">obt_e_i1_i  </t>
  </si>
  <si>
    <t xml:space="preserve">obt_e_i2_o      </t>
  </si>
  <si>
    <t xml:space="preserve">obt_e_s1_o      </t>
  </si>
  <si>
    <t xml:space="preserve">obt_e_s1_via       </t>
  </si>
  <si>
    <t xml:space="preserve">obt_e_s1_i    </t>
  </si>
  <si>
    <t xml:space="preserve">obt_e_s2_o  </t>
  </si>
  <si>
    <t xml:space="preserve">obt_e_s2_via   </t>
  </si>
  <si>
    <t xml:space="preserve">obt_e_s2_i    </t>
  </si>
  <si>
    <t xml:space="preserve">obt_e_s3_o  </t>
  </si>
  <si>
    <t xml:space="preserve">obt_e_s3_via   </t>
  </si>
  <si>
    <t xml:space="preserve">obt_e_s3_i    </t>
  </si>
  <si>
    <t xml:space="preserve">obt_i1_o      </t>
  </si>
  <si>
    <t xml:space="preserve">obt_i1_via         </t>
  </si>
  <si>
    <t xml:space="preserve">obt_i1_i   </t>
  </si>
  <si>
    <t xml:space="preserve">obt_i2_o   </t>
  </si>
  <si>
    <t xml:space="preserve">obt_i2_via     </t>
  </si>
  <si>
    <t xml:space="preserve">obt_i2_i       </t>
  </si>
  <si>
    <t xml:space="preserve">obt_i3_via         </t>
  </si>
  <si>
    <t xml:space="preserve">obt_i3_i       </t>
  </si>
  <si>
    <t xml:space="preserve">pect1_o        </t>
  </si>
  <si>
    <t xml:space="preserve">pect1_i         </t>
  </si>
  <si>
    <t xml:space="preserve">pect2_o        </t>
  </si>
  <si>
    <t xml:space="preserve">pect2_i         </t>
  </si>
  <si>
    <t xml:space="preserve">pect3_o        </t>
  </si>
  <si>
    <t xml:space="preserve">pect3_i         </t>
  </si>
  <si>
    <t xml:space="preserve">pect4_o        </t>
  </si>
  <si>
    <t xml:space="preserve">pect4_i         </t>
  </si>
  <si>
    <t xml:space="preserve">piri_o     </t>
  </si>
  <si>
    <t xml:space="preserve">psoas_m_o       </t>
  </si>
  <si>
    <t xml:space="preserve">psoas_m_i     </t>
  </si>
  <si>
    <t xml:space="preserve">psoas_maj1_via     </t>
  </si>
  <si>
    <t xml:space="preserve">psoas_maj1_i </t>
  </si>
  <si>
    <t xml:space="preserve">psoas_maj2_o    </t>
  </si>
  <si>
    <t xml:space="preserve">psoas_maj2_via     </t>
  </si>
  <si>
    <t>psoas_maj2_i</t>
  </si>
  <si>
    <t xml:space="preserve">psoas_maj3_via  </t>
  </si>
  <si>
    <t xml:space="preserve">psoas_maj3_i   </t>
  </si>
  <si>
    <t xml:space="preserve">quad_f1_o    </t>
  </si>
  <si>
    <t xml:space="preserve">quad_f1_i     </t>
  </si>
  <si>
    <t xml:space="preserve">quad_f2_o   </t>
  </si>
  <si>
    <t xml:space="preserve">quad_f4_o       </t>
  </si>
  <si>
    <t xml:space="preserve">rec_f1_o        </t>
  </si>
  <si>
    <t xml:space="preserve">sart_p_o        </t>
  </si>
  <si>
    <t xml:space="preserve">sart_p_via1       </t>
  </si>
  <si>
    <t xml:space="preserve">sart_p_via2 </t>
  </si>
  <si>
    <t>sart_p_i</t>
  </si>
  <si>
    <t xml:space="preserve">tfl1_o          </t>
  </si>
  <si>
    <t xml:space="preserve">tfl2_o          </t>
  </si>
  <si>
    <t>add_b_m1_i</t>
  </si>
  <si>
    <t>above-knee amputation</t>
  </si>
  <si>
    <t>L17_left</t>
  </si>
  <si>
    <t>ABRG029L</t>
  </si>
  <si>
    <t>Genium X3 with Triton</t>
  </si>
  <si>
    <t>left limb</t>
  </si>
  <si>
    <t>Weight1* (kg)</t>
  </si>
  <si>
    <t>Weight2* (kg)</t>
  </si>
  <si>
    <t>*Weight1 with prosthetic components</t>
  </si>
  <si>
    <t>*Weight2 without prosthetic components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</si>
</sst>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Geneva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double">
        <color indexed="6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1" fillId="0" borderId="0"/>
    <xf numFmtId="0" fontId="22" fillId="0" borderId="7" applyNumberFormat="0" applyAlignment="0" applyProtection="0"/>
    <xf numFmtId="0" fontId="23" fillId="0" borderId="0" applyNumberFormat="0" applyFill="0" applyBorder="0" applyAlignment="0" applyProtection="0"/>
    <xf numFmtId="0" fontId="13" fillId="7" borderId="7" applyNumberFormat="0" applyAlignment="0" applyProtection="0"/>
    <xf numFmtId="0" fontId="15" fillId="0" borderId="0" applyNumberFormat="0" applyFill="0" applyBorder="0" applyAlignment="0" applyProtection="0"/>
    <xf numFmtId="0" fontId="28" fillId="0" borderId="0"/>
  </cellStyleXfs>
  <cellXfs count="61">
    <xf numFmtId="0" fontId="0" fillId="0" borderId="0" xfId="0"/>
    <xf numFmtId="2" fontId="19" fillId="0" borderId="0" xfId="0" applyNumberFormat="1" applyFont="1" applyFill="1"/>
    <xf numFmtId="0" fontId="16" fillId="0" borderId="0" xfId="0" applyFont="1" applyBorder="1"/>
    <xf numFmtId="164" fontId="19" fillId="0" borderId="0" xfId="0" applyNumberFormat="1" applyFont="1" applyFill="1"/>
    <xf numFmtId="0" fontId="19" fillId="0" borderId="0" xfId="7" applyFont="1" applyFill="1"/>
    <xf numFmtId="0" fontId="19" fillId="0" borderId="0" xfId="0" applyFont="1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0" applyNumberFormat="1" applyBorder="1"/>
    <xf numFmtId="164" fontId="0" fillId="0" borderId="10" xfId="0" applyNumberFormat="1" applyBorder="1"/>
    <xf numFmtId="0" fontId="0" fillId="0" borderId="10" xfId="0" applyBorder="1"/>
    <xf numFmtId="164" fontId="16" fillId="0" borderId="10" xfId="0" applyNumberFormat="1" applyFont="1" applyBorder="1" applyAlignment="1">
      <alignment horizontal="center" vertical="center"/>
    </xf>
    <xf numFmtId="0" fontId="21" fillId="0" borderId="0" xfId="43"/>
    <xf numFmtId="2" fontId="21" fillId="0" borderId="0" xfId="43" applyNumberFormat="1"/>
    <xf numFmtId="0" fontId="0" fillId="0" borderId="0" xfId="0"/>
    <xf numFmtId="0" fontId="0" fillId="0" borderId="0" xfId="0" applyBorder="1"/>
    <xf numFmtId="0" fontId="0" fillId="0" borderId="0" xfId="0"/>
    <xf numFmtId="0" fontId="0" fillId="0" borderId="0" xfId="0" applyBorder="1"/>
    <xf numFmtId="0" fontId="0" fillId="0" borderId="0" xfId="0"/>
    <xf numFmtId="1" fontId="19" fillId="0" borderId="0" xfId="0" applyNumberFormat="1" applyFont="1"/>
    <xf numFmtId="164" fontId="19" fillId="0" borderId="10" xfId="0" applyNumberFormat="1" applyFont="1" applyBorder="1"/>
    <xf numFmtId="164" fontId="16" fillId="0" borderId="10" xfId="0" applyNumberFormat="1" applyFont="1" applyBorder="1"/>
    <xf numFmtId="164" fontId="0" fillId="0" borderId="0" xfId="0" applyNumberFormat="1"/>
    <xf numFmtId="164" fontId="16" fillId="0" borderId="0" xfId="0" applyNumberFormat="1" applyFont="1"/>
    <xf numFmtId="164" fontId="19" fillId="0" borderId="0" xfId="0" applyNumberFormat="1" applyFont="1" applyBorder="1"/>
    <xf numFmtId="164" fontId="20" fillId="0" borderId="0" xfId="0" applyNumberFormat="1" applyFont="1" applyBorder="1"/>
    <xf numFmtId="0" fontId="0" fillId="0" borderId="0" xfId="0"/>
    <xf numFmtId="164" fontId="0" fillId="0" borderId="0" xfId="0" applyNumberFormat="1"/>
    <xf numFmtId="2" fontId="19" fillId="0" borderId="0" xfId="24" applyNumberFormat="1" applyFont="1" applyFill="1" applyBorder="1"/>
    <xf numFmtId="0" fontId="0" fillId="0" borderId="0" xfId="24" applyFont="1" applyFill="1" applyAlignment="1">
      <alignment horizontal="right"/>
    </xf>
    <xf numFmtId="2" fontId="1" fillId="0" borderId="0" xfId="24" applyNumberFormat="1" applyFont="1" applyFill="1" applyBorder="1"/>
    <xf numFmtId="0" fontId="0" fillId="0" borderId="0" xfId="24" applyFont="1" applyFill="1"/>
    <xf numFmtId="2" fontId="19" fillId="0" borderId="0" xfId="0" applyNumberFormat="1" applyFont="1" applyBorder="1" applyAlignment="1">
      <alignment vertical="center" wrapText="1"/>
    </xf>
    <xf numFmtId="2" fontId="19" fillId="0" borderId="0" xfId="12" applyNumberFormat="1" applyFont="1" applyFill="1" applyBorder="1"/>
    <xf numFmtId="0" fontId="0" fillId="0" borderId="0" xfId="0" applyFill="1"/>
    <xf numFmtId="0" fontId="24" fillId="0" borderId="0" xfId="0" applyFont="1" applyBorder="1" applyAlignment="1">
      <alignment vertical="center" wrapText="1"/>
    </xf>
    <xf numFmtId="0" fontId="0" fillId="0" borderId="0" xfId="0" applyFont="1"/>
    <xf numFmtId="165" fontId="0" fillId="0" borderId="0" xfId="0" applyNumberFormat="1"/>
    <xf numFmtId="0" fontId="20" fillId="0" borderId="0" xfId="0" applyFont="1"/>
    <xf numFmtId="0" fontId="20" fillId="0" borderId="10" xfId="0" applyFont="1" applyBorder="1"/>
    <xf numFmtId="164" fontId="20" fillId="0" borderId="10" xfId="0" applyNumberFormat="1" applyFont="1" applyBorder="1" applyAlignment="1">
      <alignment horizontal="center" vertical="center"/>
    </xf>
    <xf numFmtId="164" fontId="19" fillId="0" borderId="0" xfId="0" applyNumberFormat="1" applyFont="1"/>
    <xf numFmtId="2" fontId="0" fillId="0" borderId="11" xfId="0" applyNumberFormat="1" applyBorder="1"/>
    <xf numFmtId="164" fontId="0" fillId="0" borderId="11" xfId="0" applyNumberFormat="1" applyBorder="1"/>
    <xf numFmtId="164" fontId="0" fillId="0" borderId="11" xfId="0" applyNumberFormat="1" applyFill="1" applyBorder="1"/>
    <xf numFmtId="1" fontId="0" fillId="0" borderId="0" xfId="0" applyNumberFormat="1"/>
    <xf numFmtId="2" fontId="0" fillId="0" borderId="0" xfId="0" applyNumberFormat="1"/>
    <xf numFmtId="11" fontId="0" fillId="0" borderId="0" xfId="0" applyNumberFormat="1"/>
    <xf numFmtId="2" fontId="1" fillId="0" borderId="0" xfId="24" applyNumberFormat="1" applyFill="1" applyBorder="1"/>
    <xf numFmtId="2" fontId="19" fillId="0" borderId="0" xfId="0" applyNumberFormat="1" applyFont="1" applyFill="1" applyBorder="1" applyAlignment="1">
      <alignment vertical="center" wrapText="1"/>
    </xf>
    <xf numFmtId="0" fontId="0" fillId="0" borderId="0" xfId="0" applyFont="1" applyBorder="1"/>
    <xf numFmtId="0" fontId="0" fillId="0" borderId="0" xfId="0" applyFill="1" applyBorder="1"/>
    <xf numFmtId="2" fontId="0" fillId="0" borderId="0" xfId="0" applyNumberFormat="1" applyFill="1"/>
    <xf numFmtId="2" fontId="24" fillId="0" borderId="0" xfId="0" applyNumberFormat="1" applyFont="1" applyFill="1" applyBorder="1" applyAlignment="1">
      <alignment vertical="center" wrapText="1"/>
    </xf>
    <xf numFmtId="2" fontId="0" fillId="0" borderId="0" xfId="0" applyNumberFormat="1" applyFill="1" applyBorder="1"/>
    <xf numFmtId="0" fontId="20" fillId="0" borderId="0" xfId="0" applyFont="1" applyBorder="1" applyAlignment="1">
      <alignment horizontal="center"/>
    </xf>
    <xf numFmtId="164" fontId="16" fillId="0" borderId="0" xfId="0" applyNumberFormat="1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heck Cell 2" xfId="46" xr:uid="{00000000-0005-0000-0000-00001B000000}"/>
    <cellStyle name="Check Cell 3" xfId="44" xr:uid="{00000000-0005-0000-0000-00001C000000}"/>
    <cellStyle name="Explanatory Text" xfId="16" builtinId="53" customBuiltin="1"/>
    <cellStyle name="Explanatory Text 2" xfId="47" xr:uid="{00000000-0005-0000-0000-00001E000000}"/>
    <cellStyle name="Explanatory Text 3" xfId="45" xr:uid="{00000000-0005-0000-0000-00001F000000}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9000000}"/>
    <cellStyle name="Normal 3" xfId="43" xr:uid="{00000000-0005-0000-0000-00002A000000}"/>
    <cellStyle name="Normal 3 2" xfId="48" xr:uid="{00000000-0005-0000-0000-00002B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tabSelected="1" workbookViewId="0">
      <selection activeCell="F23" sqref="F23"/>
    </sheetView>
  </sheetViews>
  <sheetFormatPr defaultRowHeight="15"/>
  <cols>
    <col min="1" max="1" width="9.140625" style="27"/>
    <col min="2" max="2" width="17.85546875" customWidth="1"/>
    <col min="4" max="4" width="11" bestFit="1" customWidth="1"/>
    <col min="5" max="6" width="14.140625" customWidth="1"/>
    <col min="7" max="8" width="20.42578125" customWidth="1"/>
    <col min="9" max="9" width="31.85546875" bestFit="1" customWidth="1"/>
    <col min="10" max="10" width="29" customWidth="1"/>
  </cols>
  <sheetData>
    <row r="1" spans="1:11" s="8" customFormat="1">
      <c r="A1" s="27" t="s">
        <v>65</v>
      </c>
      <c r="B1" s="8" t="s">
        <v>0</v>
      </c>
      <c r="C1" s="8" t="s">
        <v>1</v>
      </c>
      <c r="D1" s="8" t="s">
        <v>87</v>
      </c>
      <c r="E1" s="8" t="s">
        <v>328</v>
      </c>
      <c r="F1" s="8" t="s">
        <v>329</v>
      </c>
      <c r="G1" s="8" t="s">
        <v>2</v>
      </c>
      <c r="H1" s="8" t="s">
        <v>90</v>
      </c>
      <c r="I1" s="8" t="s">
        <v>25</v>
      </c>
      <c r="J1" s="8" t="s">
        <v>174</v>
      </c>
    </row>
    <row r="2" spans="1:11">
      <c r="A2" s="27" t="s">
        <v>324</v>
      </c>
      <c r="B2" s="4" t="s">
        <v>325</v>
      </c>
      <c r="C2" s="5" t="s">
        <v>89</v>
      </c>
      <c r="D2" s="1">
        <v>1.71</v>
      </c>
      <c r="E2" s="3">
        <v>68.8</v>
      </c>
      <c r="F2" s="28">
        <v>60.249999999999993</v>
      </c>
      <c r="G2" s="20">
        <v>31</v>
      </c>
      <c r="H2" s="20">
        <v>349.78655922722362</v>
      </c>
      <c r="I2" s="20">
        <v>209.91724853546461</v>
      </c>
      <c r="J2" s="20" t="s">
        <v>326</v>
      </c>
      <c r="K2" s="8"/>
    </row>
    <row r="4" spans="1:11">
      <c r="A4" s="27" t="s">
        <v>88</v>
      </c>
      <c r="H4" s="46"/>
    </row>
    <row r="5" spans="1:11">
      <c r="A5" s="27" t="s">
        <v>330</v>
      </c>
      <c r="H5" s="46"/>
    </row>
    <row r="6" spans="1:11">
      <c r="A6" s="27" t="s">
        <v>331</v>
      </c>
      <c r="H6" s="46"/>
    </row>
    <row r="7" spans="1:11">
      <c r="H7" s="46"/>
    </row>
    <row r="8" spans="1:11">
      <c r="A8" s="27" t="s">
        <v>327</v>
      </c>
      <c r="H8" s="46"/>
    </row>
    <row r="9" spans="1:11">
      <c r="A9" s="27" t="s">
        <v>323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7"/>
  <sheetViews>
    <sheetView zoomScale="70" zoomScaleNormal="70" workbookViewId="0">
      <selection activeCell="C23" sqref="C23"/>
    </sheetView>
  </sheetViews>
  <sheetFormatPr defaultRowHeight="15"/>
  <cols>
    <col min="1" max="1" width="52.42578125" customWidth="1"/>
    <col min="2" max="2" width="19.28515625" customWidth="1"/>
    <col min="3" max="3" width="18.140625" customWidth="1"/>
    <col min="4" max="4" width="16.5703125" customWidth="1"/>
  </cols>
  <sheetData>
    <row r="1" spans="1:5" s="6" customFormat="1">
      <c r="A1" s="39" t="s">
        <v>12</v>
      </c>
      <c r="B1" s="56" t="s">
        <v>7</v>
      </c>
      <c r="C1" s="56"/>
      <c r="D1" s="56"/>
    </row>
    <row r="2" spans="1:5" ht="15.75" thickBot="1">
      <c r="A2" s="40" t="s">
        <v>3</v>
      </c>
      <c r="B2" s="41" t="s">
        <v>4</v>
      </c>
      <c r="C2" s="41" t="s">
        <v>5</v>
      </c>
      <c r="D2" s="41" t="s">
        <v>6</v>
      </c>
    </row>
    <row r="3" spans="1:5" s="7" customFormat="1" ht="15.75" thickTop="1">
      <c r="A3" s="26" t="s">
        <v>8</v>
      </c>
      <c r="B3" s="42"/>
      <c r="C3" s="42"/>
      <c r="D3" s="42"/>
    </row>
    <row r="4" spans="1:5">
      <c r="A4" s="25" t="s">
        <v>26</v>
      </c>
      <c r="B4" s="25">
        <v>23.910900000000002</v>
      </c>
      <c r="C4" s="25">
        <v>144.9177</v>
      </c>
      <c r="D4" s="25">
        <v>101.2367</v>
      </c>
    </row>
    <row r="5" spans="1:5">
      <c r="A5" s="25" t="s">
        <v>27</v>
      </c>
      <c r="B5" s="25">
        <v>27.676200000000001</v>
      </c>
      <c r="C5" s="25">
        <v>140.22460000000001</v>
      </c>
      <c r="D5" s="25">
        <v>-108.59399999999999</v>
      </c>
    </row>
    <row r="6" spans="1:5">
      <c r="A6" s="25" t="s">
        <v>28</v>
      </c>
      <c r="B6" s="25">
        <v>-110.819</v>
      </c>
      <c r="C6" s="25">
        <v>163.1174</v>
      </c>
      <c r="D6" s="25">
        <v>37.149500000000003</v>
      </c>
    </row>
    <row r="7" spans="1:5" ht="15.75" thickBot="1">
      <c r="A7" s="21" t="s">
        <v>29</v>
      </c>
      <c r="B7" s="21">
        <v>-113.48699999999999</v>
      </c>
      <c r="C7" s="21">
        <v>160.90119999999999</v>
      </c>
      <c r="D7" s="21">
        <v>-54.979700000000001</v>
      </c>
    </row>
    <row r="8" spans="1:5" ht="15.75" thickTop="1">
      <c r="A8" s="26" t="s">
        <v>9</v>
      </c>
      <c r="B8" s="25"/>
      <c r="C8" s="25"/>
      <c r="D8" s="25"/>
    </row>
    <row r="9" spans="1:5">
      <c r="A9" s="25" t="s">
        <v>92</v>
      </c>
      <c r="B9" s="25">
        <v>-115.604</v>
      </c>
      <c r="C9" s="25">
        <v>-341.55500000000001</v>
      </c>
      <c r="D9" s="25">
        <v>-183.114</v>
      </c>
      <c r="E9" s="27" t="s">
        <v>91</v>
      </c>
    </row>
    <row r="10" spans="1:5" s="7" customFormat="1" ht="15.75" thickBot="1">
      <c r="A10" s="21" t="s">
        <v>93</v>
      </c>
      <c r="B10" s="21">
        <v>-91.713800000000006</v>
      </c>
      <c r="C10" s="21">
        <v>-354.78500000000003</v>
      </c>
      <c r="D10" s="21">
        <v>-89.134299999999996</v>
      </c>
      <c r="E10" s="27" t="s">
        <v>91</v>
      </c>
    </row>
    <row r="11" spans="1:5" ht="15.75" thickTop="1">
      <c r="A11" s="26" t="s">
        <v>10</v>
      </c>
      <c r="B11" s="25"/>
      <c r="C11" s="25"/>
      <c r="D11" s="25"/>
      <c r="E11" s="27"/>
    </row>
    <row r="12" spans="1:5">
      <c r="A12" s="25" t="s">
        <v>94</v>
      </c>
      <c r="B12" s="25">
        <v>-153.124</v>
      </c>
      <c r="C12" s="25">
        <v>-703.51499999999999</v>
      </c>
      <c r="D12" s="25">
        <v>-220.23400000000001</v>
      </c>
      <c r="E12" s="27" t="s">
        <v>91</v>
      </c>
    </row>
    <row r="13" spans="1:5" ht="15.75" thickBot="1">
      <c r="A13" s="21" t="s">
        <v>95</v>
      </c>
      <c r="B13" s="21">
        <v>-106.604</v>
      </c>
      <c r="C13" s="21">
        <v>-706.13499999999999</v>
      </c>
      <c r="D13" s="21">
        <v>-135.39400000000001</v>
      </c>
      <c r="E13" s="27" t="s">
        <v>91</v>
      </c>
    </row>
    <row r="14" spans="1:5" s="7" customFormat="1" ht="15.75" thickTop="1">
      <c r="A14" s="26" t="s">
        <v>11</v>
      </c>
      <c r="B14" s="25"/>
      <c r="C14" s="25"/>
      <c r="D14" s="25"/>
    </row>
    <row r="15" spans="1:5" ht="15.75" thickBot="1">
      <c r="A15" s="21" t="s">
        <v>96</v>
      </c>
      <c r="B15" s="21">
        <v>61.7562</v>
      </c>
      <c r="C15" s="21">
        <v>-748.68499999999995</v>
      </c>
      <c r="D15" s="21">
        <v>-176.834</v>
      </c>
      <c r="E15" s="27" t="s">
        <v>91</v>
      </c>
    </row>
    <row r="16" spans="1:5" ht="15.75" thickTop="1">
      <c r="B16" s="25"/>
      <c r="C16" s="25"/>
      <c r="D16" s="25"/>
    </row>
    <row r="17" spans="1:4">
      <c r="B17" s="25"/>
      <c r="C17" s="25"/>
      <c r="D17" s="25"/>
    </row>
    <row r="18" spans="1:4">
      <c r="B18" s="25"/>
      <c r="C18" s="25"/>
      <c r="D18" s="25"/>
    </row>
    <row r="19" spans="1:4">
      <c r="B19" s="25"/>
      <c r="C19" s="25"/>
      <c r="D19" s="25"/>
    </row>
    <row r="20" spans="1:4" s="17" customFormat="1">
      <c r="A20"/>
      <c r="B20" s="25"/>
      <c r="C20" s="25"/>
      <c r="D20" s="25"/>
    </row>
    <row r="21" spans="1:4" s="7" customFormat="1">
      <c r="A21"/>
      <c r="B21" s="25"/>
      <c r="C21" s="25"/>
      <c r="D21" s="25"/>
    </row>
    <row r="22" spans="1:4">
      <c r="B22" s="25"/>
      <c r="C22" s="25"/>
      <c r="D22" s="25"/>
    </row>
    <row r="23" spans="1:4">
      <c r="B23" s="25"/>
      <c r="C23" s="25"/>
      <c r="D23" s="25"/>
    </row>
    <row r="24" spans="1:4">
      <c r="B24" s="25"/>
      <c r="C24" s="25"/>
      <c r="D24" s="25"/>
    </row>
    <row r="25" spans="1:4">
      <c r="B25" s="18"/>
      <c r="C25" s="18"/>
      <c r="D25" s="18"/>
    </row>
    <row r="26" spans="1:4">
      <c r="B26" s="18"/>
      <c r="C26" s="18"/>
      <c r="D26" s="18"/>
    </row>
    <row r="27" spans="1:4">
      <c r="B27" s="18"/>
      <c r="C27" s="18"/>
      <c r="D27" s="18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7"/>
  <sheetViews>
    <sheetView workbookViewId="0">
      <selection activeCell="E2" sqref="E2"/>
    </sheetView>
  </sheetViews>
  <sheetFormatPr defaultRowHeight="15"/>
  <cols>
    <col min="1" max="1" width="15.7109375" customWidth="1"/>
    <col min="2" max="2" width="13.7109375" customWidth="1"/>
    <col min="3" max="3" width="19.28515625" customWidth="1"/>
    <col min="4" max="4" width="11.7109375" customWidth="1"/>
  </cols>
  <sheetData>
    <row r="1" spans="1:11">
      <c r="A1" s="24" t="s">
        <v>13</v>
      </c>
      <c r="B1" s="57" t="s">
        <v>14</v>
      </c>
      <c r="C1" s="57"/>
      <c r="D1" s="57"/>
    </row>
    <row r="2" spans="1:11" ht="15.75" thickBot="1">
      <c r="A2" s="22" t="s">
        <v>18</v>
      </c>
      <c r="B2" s="12" t="s">
        <v>4</v>
      </c>
      <c r="C2" s="12" t="s">
        <v>5</v>
      </c>
      <c r="D2" s="12" t="s">
        <v>6</v>
      </c>
      <c r="E2" s="12"/>
    </row>
    <row r="3" spans="1:11" ht="15.75" thickTop="1">
      <c r="A3" s="9" t="s">
        <v>15</v>
      </c>
      <c r="B3" s="9">
        <v>-34.092500000000001</v>
      </c>
      <c r="C3" s="9">
        <v>60.970500000000001</v>
      </c>
      <c r="D3" s="9">
        <v>-88.577100000000002</v>
      </c>
      <c r="E3" s="9"/>
    </row>
    <row r="4" spans="1:11">
      <c r="A4" s="9" t="s">
        <v>16</v>
      </c>
      <c r="B4" s="9">
        <v>-103.65900000000001</v>
      </c>
      <c r="C4" s="9">
        <v>-348.17</v>
      </c>
      <c r="D4" s="28">
        <v>-136.124</v>
      </c>
      <c r="E4" s="9"/>
      <c r="F4" s="27" t="s">
        <v>97</v>
      </c>
    </row>
    <row r="5" spans="1:11" ht="15.75" thickBot="1">
      <c r="A5" s="10" t="s">
        <v>17</v>
      </c>
      <c r="B5" s="10">
        <v>-129.864</v>
      </c>
      <c r="C5" s="10">
        <v>-704.82500000000005</v>
      </c>
      <c r="D5" s="10">
        <v>-177.81399999999999</v>
      </c>
      <c r="E5" s="10"/>
      <c r="F5" s="27" t="s">
        <v>98</v>
      </c>
    </row>
    <row r="6" spans="1:11" ht="15.75" thickTop="1">
      <c r="A6" s="23"/>
      <c r="B6" s="23"/>
      <c r="C6" s="23"/>
      <c r="D6" s="23"/>
    </row>
    <row r="7" spans="1:11">
      <c r="D7" s="9"/>
    </row>
    <row r="8" spans="1:11">
      <c r="B8" s="28"/>
      <c r="C8" s="28"/>
      <c r="D8" s="28"/>
    </row>
    <row r="9" spans="1:11">
      <c r="C9" s="9"/>
    </row>
    <row r="10" spans="1:11">
      <c r="B10" s="28"/>
      <c r="C10" s="28"/>
      <c r="D10" s="28"/>
    </row>
    <row r="11" spans="1:11">
      <c r="B11" s="28"/>
      <c r="C11" s="28"/>
      <c r="D11" s="28"/>
    </row>
    <row r="12" spans="1:11">
      <c r="B12" s="28"/>
      <c r="C12" s="28"/>
      <c r="D12" s="28"/>
    </row>
    <row r="13" spans="1:11">
      <c r="B13" s="28"/>
      <c r="C13" s="28"/>
      <c r="D13" s="28"/>
    </row>
    <row r="14" spans="1:11">
      <c r="B14" s="28"/>
      <c r="C14" s="28"/>
      <c r="D14" s="28"/>
    </row>
    <row r="15" spans="1:11">
      <c r="B15" s="28"/>
      <c r="C15" s="28"/>
      <c r="D15" s="28"/>
    </row>
    <row r="16" spans="1:11" ht="15.75" thickBot="1">
      <c r="B16" s="28"/>
      <c r="C16" s="28"/>
      <c r="D16" s="28"/>
      <c r="K16" s="12"/>
    </row>
    <row r="17" spans="2:4" ht="15.75" thickTop="1">
      <c r="B17" s="28"/>
      <c r="C17" s="28"/>
      <c r="D17" s="28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6"/>
  <sheetViews>
    <sheetView zoomScale="70" zoomScaleNormal="70" workbookViewId="0">
      <selection activeCell="J1" sqref="J1:J2"/>
    </sheetView>
  </sheetViews>
  <sheetFormatPr defaultColWidth="9.140625" defaultRowHeight="15"/>
  <cols>
    <col min="1" max="1" width="28.5703125" style="15" customWidth="1"/>
    <col min="2" max="2" width="23" style="17" customWidth="1"/>
    <col min="3" max="3" width="16.5703125" style="15" customWidth="1"/>
    <col min="4" max="4" width="15" style="17" customWidth="1"/>
    <col min="5" max="7" width="14.5703125" style="17" customWidth="1"/>
    <col min="8" max="8" width="11.7109375" style="15" customWidth="1"/>
    <col min="9" max="9" width="14.42578125" style="15" customWidth="1"/>
    <col min="10" max="10" width="21.28515625" style="15" customWidth="1"/>
    <col min="11" max="16384" width="9.140625" style="15"/>
  </cols>
  <sheetData>
    <row r="1" spans="1:10">
      <c r="A1" s="2" t="s">
        <v>19</v>
      </c>
      <c r="B1" s="59" t="s">
        <v>20</v>
      </c>
      <c r="C1" s="58" t="s">
        <v>23</v>
      </c>
      <c r="D1" s="58"/>
      <c r="E1" s="58"/>
      <c r="F1" s="58" t="s">
        <v>24</v>
      </c>
      <c r="G1" s="58"/>
      <c r="H1" s="58"/>
      <c r="I1" s="59" t="s">
        <v>22</v>
      </c>
      <c r="J1" s="59"/>
    </row>
    <row r="2" spans="1:10" ht="15.75" thickBot="1">
      <c r="A2" s="11"/>
      <c r="B2" s="60"/>
      <c r="C2" s="12" t="s">
        <v>4</v>
      </c>
      <c r="D2" s="12" t="s">
        <v>5</v>
      </c>
      <c r="E2" s="12" t="s">
        <v>6</v>
      </c>
      <c r="F2" s="12" t="s">
        <v>4</v>
      </c>
      <c r="G2" s="12" t="s">
        <v>5</v>
      </c>
      <c r="H2" s="12" t="s">
        <v>6</v>
      </c>
      <c r="I2" s="60"/>
      <c r="J2" s="60"/>
    </row>
    <row r="3" spans="1:10" ht="16.5" thickTop="1" thickBot="1">
      <c r="A3" s="43" t="s">
        <v>21</v>
      </c>
      <c r="B3" s="43" t="s">
        <v>8</v>
      </c>
      <c r="C3" s="44">
        <v>-15</v>
      </c>
      <c r="D3" s="44">
        <v>70</v>
      </c>
      <c r="E3" s="44">
        <v>-65.5</v>
      </c>
      <c r="F3" s="43">
        <v>0</v>
      </c>
      <c r="G3" s="43">
        <v>-0.65620000000000001</v>
      </c>
      <c r="H3" s="43">
        <v>0.75460000000000005</v>
      </c>
      <c r="I3" s="45">
        <v>19</v>
      </c>
      <c r="J3" s="44"/>
    </row>
    <row r="4" spans="1:10" ht="15.75" thickTop="1">
      <c r="A4" s="16"/>
      <c r="B4" s="18"/>
      <c r="C4" s="9"/>
      <c r="D4" s="9"/>
      <c r="E4" s="9"/>
      <c r="F4" s="27"/>
      <c r="H4" s="27"/>
    </row>
    <row r="5" spans="1:10">
      <c r="A5" s="16"/>
      <c r="B5" s="18"/>
      <c r="C5" s="9"/>
      <c r="D5" s="9"/>
      <c r="E5" s="9"/>
      <c r="F5" s="9"/>
      <c r="G5" s="9"/>
      <c r="H5" s="9"/>
    </row>
    <row r="6" spans="1:10">
      <c r="E6" s="27"/>
    </row>
  </sheetData>
  <mergeCells count="5">
    <mergeCell ref="C1:E1"/>
    <mergeCell ref="I1:I2"/>
    <mergeCell ref="F1:H1"/>
    <mergeCell ref="B1:B2"/>
    <mergeCell ref="J1:J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2"/>
  <sheetViews>
    <sheetView zoomScale="70" zoomScaleNormal="70" workbookViewId="0">
      <selection activeCell="E21" sqref="E21"/>
    </sheetView>
  </sheetViews>
  <sheetFormatPr defaultRowHeight="15"/>
  <cols>
    <col min="2" max="2" width="41.28515625" customWidth="1"/>
    <col min="3" max="3" width="24.5703125" customWidth="1"/>
    <col min="4" max="4" width="19.28515625" style="35" customWidth="1"/>
    <col min="5" max="5" width="20.7109375" style="35" customWidth="1"/>
    <col min="6" max="6" width="16.42578125" style="35" customWidth="1"/>
    <col min="7" max="7" width="18.28515625" style="35" bestFit="1" customWidth="1"/>
  </cols>
  <sheetData>
    <row r="1" spans="1:8" ht="17.25">
      <c r="A1" s="37"/>
      <c r="B1" s="51" t="s">
        <v>66</v>
      </c>
      <c r="C1" s="18" t="s">
        <v>84</v>
      </c>
      <c r="D1" s="52" t="s">
        <v>85</v>
      </c>
      <c r="E1" s="51" t="s">
        <v>83</v>
      </c>
      <c r="F1" s="32" t="s">
        <v>81</v>
      </c>
      <c r="G1" s="32" t="s">
        <v>82</v>
      </c>
      <c r="H1" s="30" t="s">
        <v>105</v>
      </c>
    </row>
    <row r="2" spans="1:8">
      <c r="A2" s="37">
        <v>1</v>
      </c>
      <c r="B2" s="36" t="s">
        <v>67</v>
      </c>
      <c r="C2" s="55">
        <f>109081.46/1000</f>
        <v>109.08146000000001</v>
      </c>
      <c r="D2" s="54">
        <v>151.58949999999999</v>
      </c>
      <c r="E2" s="54">
        <v>11.340602970335345</v>
      </c>
      <c r="F2" s="49">
        <v>0.68</v>
      </c>
      <c r="G2" s="49">
        <v>6.1</v>
      </c>
      <c r="H2" s="27">
        <v>2.91</v>
      </c>
    </row>
    <row r="3" spans="1:8">
      <c r="A3" s="37">
        <v>2</v>
      </c>
      <c r="B3" s="36" t="s">
        <v>68</v>
      </c>
      <c r="C3" s="55">
        <f>177290.77/1000</f>
        <v>177.29076999999998</v>
      </c>
      <c r="D3" s="50">
        <v>238.60720000000001</v>
      </c>
      <c r="E3" s="50">
        <v>16.385022316855711</v>
      </c>
      <c r="F3" s="49">
        <v>0.5</v>
      </c>
      <c r="G3" s="49">
        <v>7.1</v>
      </c>
      <c r="H3" s="27">
        <v>3</v>
      </c>
    </row>
    <row r="4" spans="1:8">
      <c r="A4" s="37">
        <v>3</v>
      </c>
      <c r="B4" s="36" t="s">
        <v>69</v>
      </c>
      <c r="C4" s="55">
        <f>487001.99/1000</f>
        <v>487.00198999999998</v>
      </c>
      <c r="D4" s="34">
        <v>286.95190000000002</v>
      </c>
      <c r="E4" s="34">
        <v>34.013231202490481</v>
      </c>
      <c r="F4" s="49">
        <v>0.39</v>
      </c>
      <c r="G4" s="49">
        <v>15.5</v>
      </c>
      <c r="H4" s="27">
        <v>2.19</v>
      </c>
    </row>
    <row r="5" spans="1:8">
      <c r="A5" s="37">
        <v>4</v>
      </c>
      <c r="B5" s="36" t="s">
        <v>80</v>
      </c>
      <c r="C5" s="55">
        <f>214732.39/1000</f>
        <v>214.73239000000001</v>
      </c>
      <c r="D5" s="34">
        <v>223.696</v>
      </c>
      <c r="E5" s="34">
        <v>29.229622722378224</v>
      </c>
      <c r="F5" s="49">
        <v>0.28000000000000003</v>
      </c>
      <c r="G5" s="49">
        <v>11.6</v>
      </c>
      <c r="H5" s="27">
        <v>2.35</v>
      </c>
    </row>
    <row r="6" spans="1:8">
      <c r="A6" s="37">
        <v>5</v>
      </c>
      <c r="B6" s="36" t="s">
        <v>99</v>
      </c>
      <c r="C6" s="55">
        <f>3535.43/1000</f>
        <v>3.5354299999999999</v>
      </c>
      <c r="D6" s="34">
        <v>59.536999999999999</v>
      </c>
      <c r="E6" s="34">
        <v>0.59382064934410539</v>
      </c>
      <c r="F6" s="49">
        <v>1</v>
      </c>
      <c r="G6" s="49">
        <v>0</v>
      </c>
      <c r="H6" s="27">
        <v>2.7</v>
      </c>
    </row>
    <row r="7" spans="1:8">
      <c r="A7" s="37">
        <v>6</v>
      </c>
      <c r="B7" s="36" t="s">
        <v>100</v>
      </c>
      <c r="C7" s="55">
        <f>935402.96/1000</f>
        <v>935.40296000000001</v>
      </c>
      <c r="D7" s="34">
        <v>284.48630000000003</v>
      </c>
      <c r="E7" s="34">
        <v>47.383443081740886</v>
      </c>
      <c r="F7" s="49">
        <v>0.62</v>
      </c>
      <c r="G7" s="49">
        <v>21.9</v>
      </c>
      <c r="H7" s="27">
        <v>2.6</v>
      </c>
    </row>
    <row r="8" spans="1:8">
      <c r="A8" s="37">
        <v>7</v>
      </c>
      <c r="B8" s="36" t="s">
        <v>101</v>
      </c>
      <c r="C8" s="55">
        <f>373182.45/1000</f>
        <v>373.18245000000002</v>
      </c>
      <c r="D8" s="55">
        <v>206.6387</v>
      </c>
      <c r="E8" s="53">
        <v>40.638992245212521</v>
      </c>
      <c r="F8" s="49">
        <v>0.37</v>
      </c>
      <c r="G8" s="49">
        <v>20.5</v>
      </c>
      <c r="H8" s="27">
        <v>2.4</v>
      </c>
    </row>
    <row r="9" spans="1:8">
      <c r="A9" s="37">
        <v>8</v>
      </c>
      <c r="B9" s="36" t="s">
        <v>102</v>
      </c>
      <c r="C9" s="55">
        <f>88067.73/1000</f>
        <v>88.067729999999997</v>
      </c>
      <c r="D9" s="55">
        <v>112.51009999999999</v>
      </c>
      <c r="E9" s="53">
        <v>7.827539927526507</v>
      </c>
      <c r="F9" s="49">
        <v>1</v>
      </c>
      <c r="G9" s="49">
        <v>0</v>
      </c>
      <c r="H9" s="27">
        <v>2.7</v>
      </c>
    </row>
    <row r="10" spans="1:8">
      <c r="A10" s="37">
        <v>9</v>
      </c>
      <c r="B10" s="36" t="s">
        <v>70</v>
      </c>
      <c r="C10" s="55">
        <f>69953.43/1000</f>
        <v>69.953429999999997</v>
      </c>
      <c r="D10" s="55">
        <v>194.33070000000001</v>
      </c>
      <c r="E10" s="53">
        <v>5.4120122861012749</v>
      </c>
      <c r="F10" s="49">
        <v>0.79</v>
      </c>
      <c r="G10" s="49">
        <v>8.1999999999999993</v>
      </c>
      <c r="H10" s="27">
        <v>3.24</v>
      </c>
    </row>
    <row r="11" spans="1:8">
      <c r="A11" s="37">
        <v>10</v>
      </c>
      <c r="B11" s="36" t="s">
        <v>79</v>
      </c>
      <c r="C11" s="55">
        <v>254.35938004110918</v>
      </c>
      <c r="D11" s="55">
        <v>261.62970000000001</v>
      </c>
      <c r="E11" s="53">
        <v>18.816839999999999</v>
      </c>
      <c r="F11" s="49">
        <v>0.56000000000000005</v>
      </c>
      <c r="G11" s="49">
        <v>14.3</v>
      </c>
      <c r="H11" s="27">
        <v>3.02</v>
      </c>
    </row>
    <row r="12" spans="1:8">
      <c r="A12" s="37">
        <v>11</v>
      </c>
      <c r="B12" s="36" t="s">
        <v>71</v>
      </c>
      <c r="C12" s="55">
        <f>52537.91/1000</f>
        <v>52.537910000000004</v>
      </c>
      <c r="D12" s="55">
        <v>79.720600000000005</v>
      </c>
      <c r="E12" s="53">
        <v>6.5902552163430785</v>
      </c>
      <c r="F12" s="49">
        <v>1</v>
      </c>
      <c r="G12" s="49">
        <v>0</v>
      </c>
      <c r="H12" s="27">
        <v>2.7</v>
      </c>
    </row>
    <row r="13" spans="1:8">
      <c r="A13" s="37">
        <v>12</v>
      </c>
      <c r="B13" s="36" t="s">
        <v>72</v>
      </c>
      <c r="C13" s="55">
        <f>69947.37/1000</f>
        <v>69.947369999999992</v>
      </c>
      <c r="D13" s="55">
        <v>169.84690000000001</v>
      </c>
      <c r="E13" s="53">
        <v>4.1182600330061954</v>
      </c>
      <c r="F13" s="34">
        <v>1</v>
      </c>
      <c r="G13" s="34">
        <v>0</v>
      </c>
      <c r="H13" s="27">
        <v>2.7</v>
      </c>
    </row>
    <row r="14" spans="1:8">
      <c r="A14" s="37">
        <v>13</v>
      </c>
      <c r="B14" s="36" t="s">
        <v>73</v>
      </c>
      <c r="C14" s="55">
        <f>59293.42/1000</f>
        <v>59.293419999999998</v>
      </c>
      <c r="D14" s="55">
        <v>132.68790000000001</v>
      </c>
      <c r="E14" s="53">
        <v>4.4686380596874304</v>
      </c>
      <c r="F14" s="34">
        <v>1</v>
      </c>
      <c r="G14" s="34">
        <v>0</v>
      </c>
      <c r="H14" s="27">
        <v>2.7</v>
      </c>
    </row>
    <row r="15" spans="1:8">
      <c r="A15" s="37">
        <v>14</v>
      </c>
      <c r="B15" s="36" t="s">
        <v>74</v>
      </c>
      <c r="C15" s="55">
        <f>40598.14/1000</f>
        <v>40.598140000000001</v>
      </c>
      <c r="D15" s="55">
        <v>147.9777</v>
      </c>
      <c r="E15" s="53">
        <v>2.7435309509473389</v>
      </c>
      <c r="F15" s="49">
        <v>1</v>
      </c>
      <c r="G15" s="49">
        <v>0</v>
      </c>
      <c r="H15" s="27">
        <v>2.7</v>
      </c>
    </row>
    <row r="16" spans="1:8">
      <c r="A16" s="37">
        <v>15</v>
      </c>
      <c r="B16" s="36" t="s">
        <v>75</v>
      </c>
      <c r="C16" s="53"/>
      <c r="D16" s="53"/>
      <c r="E16" s="53">
        <v>1.1000000000000001</v>
      </c>
      <c r="F16" s="49"/>
      <c r="G16" s="49"/>
      <c r="H16" s="27"/>
    </row>
    <row r="17" spans="1:9">
      <c r="A17" s="37">
        <v>16</v>
      </c>
      <c r="B17" s="36" t="s">
        <v>173</v>
      </c>
      <c r="C17" s="55">
        <v>232.39911609156849</v>
      </c>
      <c r="D17" s="55">
        <v>387.28769999999997</v>
      </c>
      <c r="E17" s="53">
        <v>13.587900000000001</v>
      </c>
      <c r="F17" s="49">
        <v>0.5</v>
      </c>
      <c r="G17" s="49">
        <v>10.6</v>
      </c>
      <c r="H17" s="27">
        <v>3.11</v>
      </c>
    </row>
    <row r="18" spans="1:9">
      <c r="A18" s="37">
        <v>17</v>
      </c>
      <c r="B18" s="36" t="s">
        <v>76</v>
      </c>
      <c r="C18" s="55">
        <f>31981.11/1000</f>
        <v>31.981110000000001</v>
      </c>
      <c r="D18" s="55">
        <v>80.770399999999995</v>
      </c>
      <c r="E18" s="53">
        <v>3.9595086813981371</v>
      </c>
      <c r="F18" s="49">
        <v>1</v>
      </c>
      <c r="G18" s="49">
        <v>0</v>
      </c>
      <c r="H18" s="27">
        <v>2.7</v>
      </c>
    </row>
    <row r="19" spans="1:9">
      <c r="A19" s="37">
        <v>18</v>
      </c>
      <c r="B19" s="36" t="s">
        <v>103</v>
      </c>
      <c r="C19" s="55">
        <f>162697.6/1000</f>
        <v>162.69759999999999</v>
      </c>
      <c r="D19" s="55">
        <v>269.3655</v>
      </c>
      <c r="E19" s="53">
        <v>25.024412257195706</v>
      </c>
      <c r="F19" s="49">
        <v>0.21</v>
      </c>
      <c r="G19" s="49">
        <v>13.9</v>
      </c>
      <c r="H19" s="27">
        <v>2.42</v>
      </c>
    </row>
    <row r="20" spans="1:9">
      <c r="A20" s="37">
        <v>19</v>
      </c>
      <c r="B20" s="36" t="s">
        <v>77</v>
      </c>
      <c r="C20" s="55">
        <f>127702.71/1000</f>
        <v>127.70271000000001</v>
      </c>
      <c r="D20" s="55">
        <v>373.19260000000003</v>
      </c>
      <c r="E20" s="53">
        <v>4.378339234084681</v>
      </c>
      <c r="F20" s="34">
        <v>0.9</v>
      </c>
      <c r="G20" s="34">
        <v>1.3</v>
      </c>
      <c r="H20" s="27">
        <v>3.11</v>
      </c>
    </row>
    <row r="21" spans="1:9">
      <c r="A21" s="37">
        <v>20</v>
      </c>
      <c r="B21" s="36" t="s">
        <v>104</v>
      </c>
      <c r="C21" s="55">
        <f>252499.64/1000</f>
        <v>252.49964000000003</v>
      </c>
      <c r="D21" s="55">
        <v>295.85840000000002</v>
      </c>
      <c r="E21" s="53">
        <v>33.188095217541658</v>
      </c>
      <c r="F21" s="29">
        <v>0.24</v>
      </c>
      <c r="G21" s="29">
        <v>15.1</v>
      </c>
      <c r="H21" s="49">
        <v>2.61</v>
      </c>
      <c r="I21" s="31"/>
    </row>
    <row r="22" spans="1:9">
      <c r="A22" s="37">
        <v>21</v>
      </c>
      <c r="B22" s="36" t="s">
        <v>78</v>
      </c>
      <c r="C22" s="55">
        <f>76404.07/1000</f>
        <v>76.404070000000004</v>
      </c>
      <c r="D22" s="55">
        <v>178.69380000000001</v>
      </c>
      <c r="E22" s="53">
        <v>4.2756978697638086</v>
      </c>
      <c r="F22" s="34">
        <v>1</v>
      </c>
      <c r="G22" s="34">
        <v>0</v>
      </c>
      <c r="H22" s="27">
        <v>2.7</v>
      </c>
    </row>
    <row r="23" spans="1:9">
      <c r="A23" s="37"/>
      <c r="B23" s="36"/>
      <c r="C23" s="50"/>
      <c r="D23" s="29"/>
      <c r="E23" s="29"/>
      <c r="F23" s="29"/>
      <c r="G23" s="29"/>
    </row>
    <row r="24" spans="1:9">
      <c r="A24" s="37"/>
      <c r="B24" s="36"/>
      <c r="C24" s="50"/>
      <c r="D24" s="29"/>
      <c r="E24" s="29"/>
      <c r="F24" s="29"/>
      <c r="G24" s="29"/>
    </row>
    <row r="25" spans="1:9">
      <c r="A25" s="37"/>
      <c r="B25" s="36"/>
      <c r="C25" s="33"/>
      <c r="D25" s="34"/>
      <c r="E25" s="34"/>
      <c r="F25" s="34"/>
      <c r="G25" s="34"/>
    </row>
    <row r="26" spans="1:9">
      <c r="A26" s="37"/>
      <c r="B26" s="36"/>
      <c r="C26" s="33"/>
      <c r="D26" s="34"/>
      <c r="E26" s="34"/>
      <c r="F26" s="34"/>
      <c r="G26" s="34"/>
    </row>
    <row r="27" spans="1:9">
      <c r="A27" s="37"/>
      <c r="B27" s="36"/>
      <c r="C27" s="33"/>
      <c r="D27" s="34"/>
      <c r="E27" s="34"/>
      <c r="F27" s="34"/>
      <c r="G27" s="34"/>
    </row>
    <row r="28" spans="1:9">
      <c r="A28" s="37"/>
      <c r="B28" s="18"/>
      <c r="C28" s="33"/>
      <c r="D28" s="34"/>
      <c r="E28" s="34"/>
      <c r="F28" s="34"/>
      <c r="G28" s="34"/>
    </row>
    <row r="29" spans="1:9">
      <c r="A29" s="37"/>
      <c r="B29" s="18"/>
      <c r="C29" s="33"/>
      <c r="D29" s="34"/>
      <c r="E29" s="34"/>
      <c r="F29" s="34"/>
      <c r="G29" s="34"/>
    </row>
    <row r="30" spans="1:9">
      <c r="A30" s="37"/>
      <c r="B30" s="18"/>
      <c r="C30" s="33"/>
      <c r="D30" s="29"/>
      <c r="E30" s="29"/>
      <c r="F30" s="29"/>
      <c r="G30" s="29"/>
    </row>
    <row r="31" spans="1:9">
      <c r="A31" s="37"/>
      <c r="B31" s="18"/>
      <c r="C31" s="33"/>
      <c r="D31" s="34"/>
      <c r="E31" s="34"/>
      <c r="F31" s="34"/>
      <c r="G31" s="34"/>
    </row>
    <row r="32" spans="1:9">
      <c r="A32" s="37"/>
      <c r="B32" s="18"/>
      <c r="C32" s="33"/>
      <c r="D32" s="29"/>
      <c r="E32" s="29"/>
      <c r="F32" s="29"/>
      <c r="G32" s="29"/>
    </row>
    <row r="33" spans="1:7">
      <c r="A33" s="37"/>
      <c r="C33" s="33"/>
      <c r="D33" s="29"/>
      <c r="E33" s="29"/>
      <c r="F33" s="29"/>
      <c r="G33" s="29"/>
    </row>
    <row r="34" spans="1:7">
      <c r="A34" s="37"/>
      <c r="C34" s="33"/>
      <c r="D34" s="29"/>
      <c r="E34" s="29"/>
      <c r="F34" s="29"/>
      <c r="G34" s="29"/>
    </row>
    <row r="35" spans="1:7">
      <c r="A35" s="37"/>
      <c r="C35" s="33"/>
      <c r="D35" s="29"/>
      <c r="E35" s="29"/>
      <c r="F35" s="29"/>
      <c r="G35" s="29"/>
    </row>
    <row r="36" spans="1:7">
      <c r="A36" s="37"/>
      <c r="C36" s="33"/>
      <c r="D36" s="29"/>
      <c r="E36" s="29"/>
      <c r="F36" s="29"/>
      <c r="G36" s="29"/>
    </row>
    <row r="37" spans="1:7">
      <c r="A37" s="37"/>
      <c r="C37" s="33"/>
      <c r="D37" s="34"/>
      <c r="E37" s="34"/>
      <c r="F37" s="34"/>
      <c r="G37" s="34"/>
    </row>
    <row r="38" spans="1:7">
      <c r="A38" s="37"/>
      <c r="C38" s="33"/>
      <c r="D38" s="29"/>
      <c r="E38" s="29"/>
      <c r="F38" s="29"/>
      <c r="G38" s="29"/>
    </row>
    <row r="39" spans="1:7">
      <c r="A39" s="37"/>
      <c r="C39" s="33"/>
      <c r="D39" s="29"/>
      <c r="E39" s="29"/>
      <c r="F39" s="29"/>
      <c r="G39" s="29"/>
    </row>
    <row r="40" spans="1:7">
      <c r="A40" s="37"/>
      <c r="C40" s="33"/>
      <c r="D40" s="29"/>
      <c r="E40" s="29"/>
      <c r="F40" s="29"/>
      <c r="G40" s="29"/>
    </row>
    <row r="41" spans="1:7">
      <c r="A41" s="37"/>
      <c r="C41" s="33"/>
      <c r="D41" s="29"/>
      <c r="E41" s="29"/>
      <c r="F41" s="29"/>
      <c r="G41" s="29"/>
    </row>
    <row r="42" spans="1:7">
      <c r="A42" s="37"/>
      <c r="C42" s="33"/>
      <c r="D42" s="29"/>
      <c r="E42" s="29"/>
      <c r="F42" s="29"/>
      <c r="G42" s="29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64"/>
  <sheetViews>
    <sheetView zoomScale="80" zoomScaleNormal="80" workbookViewId="0">
      <selection activeCell="E15" sqref="E15"/>
    </sheetView>
  </sheetViews>
  <sheetFormatPr defaultRowHeight="15"/>
  <cols>
    <col min="1" max="1" width="23.140625" bestFit="1" customWidth="1"/>
    <col min="2" max="2" width="30.42578125" customWidth="1"/>
    <col min="3" max="3" width="11" bestFit="1" customWidth="1"/>
  </cols>
  <sheetData>
    <row r="1" spans="1:7" s="19" customFormat="1">
      <c r="A1" s="19" t="s">
        <v>64</v>
      </c>
      <c r="B1" s="19" t="s">
        <v>63</v>
      </c>
      <c r="C1" s="19" t="s">
        <v>86</v>
      </c>
    </row>
    <row r="2" spans="1:7">
      <c r="A2" s="13">
        <v>1</v>
      </c>
      <c r="B2" s="14" t="s">
        <v>30</v>
      </c>
      <c r="C2" s="47">
        <v>2.0521100000000003</v>
      </c>
      <c r="G2" s="47"/>
    </row>
    <row r="3" spans="1:7">
      <c r="A3" s="13">
        <v>2</v>
      </c>
      <c r="B3" s="14" t="s">
        <v>30</v>
      </c>
      <c r="C3" s="47">
        <v>2.0521100000000003</v>
      </c>
      <c r="D3" s="27"/>
      <c r="E3" s="27"/>
      <c r="F3" s="27"/>
    </row>
    <row r="4" spans="1:7">
      <c r="A4" s="13">
        <v>3</v>
      </c>
      <c r="B4" s="14" t="s">
        <v>31</v>
      </c>
      <c r="C4" s="47">
        <v>1.8901000000000001</v>
      </c>
      <c r="D4" s="27"/>
      <c r="E4" s="27"/>
      <c r="F4" s="27"/>
    </row>
    <row r="5" spans="1:7">
      <c r="A5" s="13">
        <v>4</v>
      </c>
      <c r="B5" s="14" t="s">
        <v>31</v>
      </c>
      <c r="C5" s="47">
        <v>1.8901000000000001</v>
      </c>
      <c r="D5" s="27"/>
      <c r="E5" s="27"/>
      <c r="F5" s="27"/>
    </row>
    <row r="6" spans="1:7">
      <c r="A6" s="13">
        <v>5</v>
      </c>
      <c r="B6" s="14" t="s">
        <v>32</v>
      </c>
      <c r="C6" s="47">
        <v>1.7280900000000001</v>
      </c>
      <c r="D6" s="27"/>
      <c r="E6" s="27"/>
      <c r="F6" s="27"/>
    </row>
    <row r="7" spans="1:7">
      <c r="A7" s="13">
        <v>6</v>
      </c>
      <c r="B7" s="14" t="s">
        <v>32</v>
      </c>
      <c r="C7" s="47">
        <v>1.7280900000000001</v>
      </c>
      <c r="D7" s="27"/>
      <c r="E7" s="27"/>
      <c r="F7" s="27"/>
    </row>
    <row r="8" spans="1:7">
      <c r="A8" s="13">
        <v>7</v>
      </c>
      <c r="B8" s="14" t="s">
        <v>33</v>
      </c>
      <c r="C8" s="47">
        <v>2.7308399999999997</v>
      </c>
      <c r="D8" s="27"/>
      <c r="E8" s="27"/>
      <c r="F8" s="27"/>
    </row>
    <row r="9" spans="1:7">
      <c r="A9" s="13">
        <v>8</v>
      </c>
      <c r="B9" s="14" t="s">
        <v>33</v>
      </c>
      <c r="C9" s="47">
        <v>2.7308399999999997</v>
      </c>
      <c r="D9" s="27"/>
      <c r="E9" s="27"/>
      <c r="F9" s="27"/>
    </row>
    <row r="10" spans="1:7">
      <c r="A10" s="13">
        <v>9</v>
      </c>
      <c r="B10" s="14" t="s">
        <v>33</v>
      </c>
      <c r="C10" s="47">
        <v>2.7308399999999997</v>
      </c>
      <c r="D10" s="27"/>
      <c r="E10" s="27"/>
      <c r="F10" s="27"/>
    </row>
    <row r="11" spans="1:7">
      <c r="A11" s="13">
        <v>10</v>
      </c>
      <c r="B11" s="14" t="s">
        <v>33</v>
      </c>
      <c r="C11" s="47">
        <v>2.7308399999999997</v>
      </c>
      <c r="D11" s="27"/>
      <c r="E11" s="27"/>
      <c r="F11" s="27"/>
    </row>
    <row r="12" spans="1:7">
      <c r="A12" s="13">
        <v>11</v>
      </c>
      <c r="B12" s="14" t="s">
        <v>33</v>
      </c>
      <c r="C12" s="47">
        <v>2.7308399999999997</v>
      </c>
      <c r="D12" s="27"/>
      <c r="E12" s="27"/>
      <c r="F12" s="27"/>
    </row>
    <row r="13" spans="1:7">
      <c r="A13" s="13">
        <v>12</v>
      </c>
      <c r="B13" s="14" t="s">
        <v>33</v>
      </c>
      <c r="C13" s="47">
        <v>2.7308399999999997</v>
      </c>
      <c r="D13" s="27"/>
      <c r="E13" s="27"/>
      <c r="F13" s="27"/>
    </row>
    <row r="14" spans="1:7">
      <c r="A14" s="13">
        <v>13</v>
      </c>
      <c r="B14" s="14" t="s">
        <v>34</v>
      </c>
      <c r="C14" s="47">
        <v>5.60541</v>
      </c>
      <c r="D14" s="27"/>
      <c r="E14" s="27"/>
      <c r="F14" s="27"/>
    </row>
    <row r="15" spans="1:7">
      <c r="A15" s="13">
        <v>14</v>
      </c>
      <c r="B15" s="14" t="s">
        <v>34</v>
      </c>
      <c r="C15" s="47">
        <v>5.60541</v>
      </c>
      <c r="D15" s="27"/>
      <c r="E15" s="27"/>
      <c r="F15" s="27"/>
    </row>
    <row r="16" spans="1:7">
      <c r="A16" s="13">
        <v>15</v>
      </c>
      <c r="B16" s="14" t="s">
        <v>34</v>
      </c>
      <c r="C16" s="47">
        <v>5.60541</v>
      </c>
      <c r="D16" s="27"/>
      <c r="E16" s="27"/>
      <c r="F16" s="27"/>
    </row>
    <row r="17" spans="1:6">
      <c r="A17" s="13">
        <v>16</v>
      </c>
      <c r="B17" s="14" t="s">
        <v>35</v>
      </c>
      <c r="C17" s="47">
        <v>2.3373499999999998</v>
      </c>
      <c r="D17" s="27"/>
      <c r="E17" s="27"/>
      <c r="F17" s="27"/>
    </row>
    <row r="18" spans="1:6">
      <c r="A18" s="13">
        <v>17</v>
      </c>
      <c r="B18" s="14" t="s">
        <v>35</v>
      </c>
      <c r="C18" s="47">
        <v>2.3373499999999998</v>
      </c>
      <c r="D18" s="27"/>
      <c r="E18" s="27"/>
      <c r="F18" s="27"/>
    </row>
    <row r="19" spans="1:6">
      <c r="A19" s="13">
        <v>18</v>
      </c>
      <c r="B19" s="14" t="s">
        <v>35</v>
      </c>
      <c r="C19" s="47">
        <v>2.3373499999999998</v>
      </c>
      <c r="D19" s="27"/>
      <c r="E19" s="27"/>
      <c r="F19" s="27"/>
    </row>
    <row r="20" spans="1:6">
      <c r="A20" s="13">
        <v>19</v>
      </c>
      <c r="B20" s="14" t="s">
        <v>35</v>
      </c>
      <c r="C20" s="47">
        <v>2.3373499999999998</v>
      </c>
      <c r="D20" s="27"/>
      <c r="E20" s="27"/>
      <c r="F20" s="27"/>
    </row>
    <row r="21" spans="1:6">
      <c r="A21" s="13">
        <v>20</v>
      </c>
      <c r="B21" s="14" t="s">
        <v>35</v>
      </c>
      <c r="C21" s="47">
        <v>2.3373499999999998</v>
      </c>
      <c r="D21" s="27"/>
      <c r="E21" s="27"/>
      <c r="F21" s="27"/>
    </row>
    <row r="22" spans="1:6">
      <c r="A22" s="13">
        <v>21</v>
      </c>
      <c r="B22" s="14" t="s">
        <v>35</v>
      </c>
      <c r="C22" s="47">
        <v>2.3373499999999998</v>
      </c>
      <c r="D22" s="27"/>
      <c r="E22" s="27"/>
      <c r="F22" s="27"/>
    </row>
    <row r="23" spans="1:6">
      <c r="A23" s="13">
        <v>22</v>
      </c>
      <c r="B23" s="14" t="s">
        <v>36</v>
      </c>
      <c r="C23" s="47">
        <v>0.79321900000000001</v>
      </c>
      <c r="D23" s="48"/>
      <c r="E23" s="27"/>
      <c r="F23" s="27"/>
    </row>
    <row r="24" spans="1:6">
      <c r="A24" s="13">
        <v>23</v>
      </c>
      <c r="B24" s="14" t="s">
        <v>36</v>
      </c>
      <c r="C24" s="47">
        <v>0.79321900000000001</v>
      </c>
      <c r="D24" s="48"/>
      <c r="E24" s="27"/>
      <c r="F24" s="27"/>
    </row>
    <row r="25" spans="1:6">
      <c r="A25" s="13">
        <v>24</v>
      </c>
      <c r="B25" s="14" t="s">
        <v>36</v>
      </c>
      <c r="C25" s="47">
        <v>0.79321900000000001</v>
      </c>
      <c r="D25" s="48"/>
      <c r="E25" s="27"/>
      <c r="F25" s="27"/>
    </row>
    <row r="26" spans="1:6">
      <c r="A26" s="13">
        <v>25</v>
      </c>
      <c r="B26" s="14" t="s">
        <v>36</v>
      </c>
      <c r="C26" s="47">
        <v>0.79321900000000001</v>
      </c>
      <c r="D26" s="48"/>
      <c r="E26" s="27"/>
      <c r="F26" s="27"/>
    </row>
    <row r="27" spans="1:6">
      <c r="A27" s="13">
        <v>26</v>
      </c>
      <c r="B27" s="14" t="s">
        <v>37</v>
      </c>
      <c r="C27" s="47">
        <v>29.229619999999997</v>
      </c>
      <c r="D27" s="27"/>
      <c r="E27" s="27"/>
      <c r="F27" s="27"/>
    </row>
    <row r="28" spans="1:6">
      <c r="A28" s="13">
        <v>27</v>
      </c>
      <c r="B28" s="14" t="s">
        <v>38</v>
      </c>
      <c r="C28" s="47">
        <v>0.29691000000000001</v>
      </c>
      <c r="D28" s="48"/>
      <c r="E28" s="27"/>
      <c r="F28" s="27"/>
    </row>
    <row r="29" spans="1:6">
      <c r="A29" s="13">
        <v>28</v>
      </c>
      <c r="B29" s="14" t="s">
        <v>39</v>
      </c>
      <c r="C29" s="47">
        <v>0.29691000000000001</v>
      </c>
      <c r="D29" s="48"/>
      <c r="E29" s="27"/>
      <c r="F29" s="27"/>
    </row>
    <row r="30" spans="1:6">
      <c r="A30" s="13">
        <v>29</v>
      </c>
      <c r="B30" s="14" t="s">
        <v>40</v>
      </c>
      <c r="C30" s="47">
        <v>5.4361899999999999</v>
      </c>
      <c r="D30" s="27"/>
      <c r="E30" s="27"/>
      <c r="F30" s="27"/>
    </row>
    <row r="31" spans="1:6">
      <c r="A31" s="13">
        <v>30</v>
      </c>
      <c r="B31" s="14" t="s">
        <v>40</v>
      </c>
      <c r="C31" s="47">
        <v>5.4361899999999999</v>
      </c>
      <c r="D31" s="27"/>
      <c r="E31" s="27"/>
      <c r="F31" s="27"/>
    </row>
    <row r="32" spans="1:6">
      <c r="A32" s="13">
        <v>31</v>
      </c>
      <c r="B32" s="14" t="s">
        <v>40</v>
      </c>
      <c r="C32" s="47">
        <v>5.4361899999999999</v>
      </c>
      <c r="D32" s="27"/>
      <c r="E32" s="27"/>
      <c r="F32" s="27"/>
    </row>
    <row r="33" spans="1:6">
      <c r="A33" s="13">
        <v>32</v>
      </c>
      <c r="B33" s="14" t="s">
        <v>40</v>
      </c>
      <c r="C33" s="47">
        <v>5.4361899999999999</v>
      </c>
      <c r="D33" s="27"/>
      <c r="E33" s="27"/>
      <c r="F33" s="27"/>
    </row>
    <row r="34" spans="1:6">
      <c r="A34" s="13">
        <v>33</v>
      </c>
      <c r="B34" s="14" t="s">
        <v>40</v>
      </c>
      <c r="C34" s="47">
        <v>5.4361899999999999</v>
      </c>
      <c r="D34" s="27"/>
      <c r="E34" s="27"/>
      <c r="F34" s="27"/>
    </row>
    <row r="35" spans="1:6">
      <c r="A35" s="13">
        <v>34</v>
      </c>
      <c r="B35" s="14" t="s">
        <v>40</v>
      </c>
      <c r="C35" s="47">
        <v>5.4361899999999999</v>
      </c>
      <c r="D35" s="27"/>
      <c r="E35" s="27"/>
      <c r="F35" s="27"/>
    </row>
    <row r="36" spans="1:6">
      <c r="A36" s="13">
        <v>35</v>
      </c>
      <c r="B36" s="14" t="s">
        <v>41</v>
      </c>
      <c r="C36" s="47">
        <v>2.4610499999999997</v>
      </c>
      <c r="D36" s="27"/>
      <c r="E36" s="27"/>
      <c r="F36" s="27"/>
    </row>
    <row r="37" spans="1:6">
      <c r="A37" s="13">
        <v>36</v>
      </c>
      <c r="B37" s="14" t="s">
        <v>41</v>
      </c>
      <c r="C37" s="47">
        <v>2.4610499999999997</v>
      </c>
      <c r="D37" s="27"/>
      <c r="E37" s="27"/>
      <c r="F37" s="27"/>
    </row>
    <row r="38" spans="1:6">
      <c r="A38" s="13">
        <v>37</v>
      </c>
      <c r="B38" s="14" t="s">
        <v>41</v>
      </c>
      <c r="C38" s="47">
        <v>2.4610499999999997</v>
      </c>
      <c r="D38" s="27"/>
      <c r="E38" s="27"/>
      <c r="F38" s="27"/>
    </row>
    <row r="39" spans="1:6">
      <c r="A39" s="13">
        <v>38</v>
      </c>
      <c r="B39" s="14" t="s">
        <v>41</v>
      </c>
      <c r="C39" s="47">
        <v>2.4610499999999997</v>
      </c>
      <c r="D39" s="27"/>
      <c r="E39" s="27"/>
      <c r="F39" s="27"/>
    </row>
    <row r="40" spans="1:6">
      <c r="A40" s="13">
        <v>39</v>
      </c>
      <c r="B40" s="14" t="s">
        <v>41</v>
      </c>
      <c r="C40" s="47">
        <v>2.4610499999999997</v>
      </c>
      <c r="D40" s="27"/>
      <c r="E40" s="27"/>
      <c r="F40" s="27"/>
    </row>
    <row r="41" spans="1:6">
      <c r="A41" s="13">
        <v>40</v>
      </c>
      <c r="B41" s="14" t="s">
        <v>41</v>
      </c>
      <c r="C41" s="47">
        <v>2.4610499999999997</v>
      </c>
      <c r="D41" s="27"/>
      <c r="E41" s="27"/>
      <c r="F41" s="27"/>
    </row>
    <row r="42" spans="1:6">
      <c r="A42" s="13">
        <v>41</v>
      </c>
      <c r="B42" s="14" t="s">
        <v>42</v>
      </c>
      <c r="C42" s="47">
        <v>2.6008399999999998</v>
      </c>
      <c r="D42" s="27"/>
      <c r="E42" s="27"/>
      <c r="F42" s="27"/>
    </row>
    <row r="43" spans="1:6">
      <c r="A43" s="13">
        <v>42</v>
      </c>
      <c r="B43" s="14" t="s">
        <v>42</v>
      </c>
      <c r="C43" s="47">
        <v>2.6008399999999998</v>
      </c>
      <c r="D43" s="27"/>
      <c r="E43" s="27"/>
      <c r="F43" s="27"/>
    </row>
    <row r="44" spans="1:6">
      <c r="A44" s="13">
        <v>43</v>
      </c>
      <c r="B44" s="14" t="s">
        <v>42</v>
      </c>
      <c r="C44" s="47">
        <v>2.6008399999999998</v>
      </c>
      <c r="D44" s="27"/>
      <c r="E44" s="27"/>
      <c r="F44" s="27"/>
    </row>
    <row r="45" spans="1:6">
      <c r="A45" s="13">
        <v>44</v>
      </c>
      <c r="B45" s="14" t="s">
        <v>42</v>
      </c>
      <c r="C45" s="47">
        <v>2.6008399999999998</v>
      </c>
      <c r="D45" s="27"/>
      <c r="E45" s="27"/>
      <c r="F45" s="27"/>
    </row>
    <row r="46" spans="1:6">
      <c r="A46" s="13">
        <v>45</v>
      </c>
      <c r="B46" s="14" t="s">
        <v>42</v>
      </c>
      <c r="C46" s="47">
        <v>2.6008399999999998</v>
      </c>
      <c r="D46" s="27"/>
      <c r="E46" s="27"/>
      <c r="F46" s="27"/>
    </row>
    <row r="47" spans="1:6">
      <c r="A47" s="13">
        <v>46</v>
      </c>
      <c r="B47" s="14" t="s">
        <v>42</v>
      </c>
      <c r="C47" s="47">
        <v>2.6008399999999998</v>
      </c>
      <c r="D47" s="27"/>
      <c r="E47" s="27"/>
      <c r="F47" s="27"/>
    </row>
    <row r="48" spans="1:6">
      <c r="A48" s="13">
        <v>47</v>
      </c>
      <c r="B48" s="14" t="s">
        <v>43</v>
      </c>
      <c r="C48" s="47">
        <v>4.17232</v>
      </c>
      <c r="D48" s="27"/>
      <c r="E48" s="27"/>
      <c r="F48" s="27"/>
    </row>
    <row r="49" spans="1:6">
      <c r="A49" s="13">
        <v>48</v>
      </c>
      <c r="B49" s="14" t="s">
        <v>43</v>
      </c>
      <c r="C49" s="47">
        <v>4.17232</v>
      </c>
      <c r="D49" s="27"/>
      <c r="E49" s="27"/>
      <c r="F49" s="27"/>
    </row>
    <row r="50" spans="1:6">
      <c r="A50" s="13">
        <v>49</v>
      </c>
      <c r="B50" s="14" t="s">
        <v>43</v>
      </c>
      <c r="C50" s="47">
        <v>4.17232</v>
      </c>
      <c r="D50" s="27"/>
      <c r="E50" s="27"/>
      <c r="F50" s="27"/>
    </row>
    <row r="51" spans="1:6">
      <c r="A51" s="13">
        <v>50</v>
      </c>
      <c r="B51" s="14" t="s">
        <v>43</v>
      </c>
      <c r="C51" s="47">
        <v>4.17232</v>
      </c>
      <c r="D51" s="27"/>
      <c r="E51" s="27"/>
      <c r="F51" s="27"/>
    </row>
    <row r="52" spans="1:6">
      <c r="A52" s="13">
        <v>51</v>
      </c>
      <c r="B52" s="14" t="s">
        <v>43</v>
      </c>
      <c r="C52" s="47">
        <v>4.17232</v>
      </c>
      <c r="D52" s="27"/>
      <c r="E52" s="27"/>
      <c r="F52" s="27"/>
    </row>
    <row r="53" spans="1:6">
      <c r="A53" s="13">
        <v>52</v>
      </c>
      <c r="B53" s="14" t="s">
        <v>43</v>
      </c>
      <c r="C53" s="47">
        <v>4.17232</v>
      </c>
      <c r="D53" s="27"/>
      <c r="E53" s="27"/>
      <c r="F53" s="27"/>
    </row>
    <row r="54" spans="1:6">
      <c r="A54" s="13">
        <v>53</v>
      </c>
      <c r="B54" s="14" t="s">
        <v>44</v>
      </c>
      <c r="C54" s="47">
        <v>3.0696199999999996</v>
      </c>
      <c r="D54" s="27"/>
      <c r="E54" s="27"/>
      <c r="F54" s="27"/>
    </row>
    <row r="55" spans="1:6">
      <c r="A55" s="13">
        <v>54</v>
      </c>
      <c r="B55" s="14" t="s">
        <v>45</v>
      </c>
      <c r="C55" s="47">
        <v>2.4864000000000002</v>
      </c>
      <c r="D55" s="27"/>
      <c r="E55" s="27"/>
      <c r="F55" s="27"/>
    </row>
    <row r="56" spans="1:6">
      <c r="A56" s="13">
        <v>55</v>
      </c>
      <c r="B56" s="14" t="s">
        <v>46</v>
      </c>
      <c r="C56" s="47">
        <v>2.2715199999999998</v>
      </c>
      <c r="D56" s="27"/>
      <c r="E56" s="27"/>
      <c r="F56" s="27"/>
    </row>
    <row r="57" spans="1:6">
      <c r="A57" s="13">
        <v>56</v>
      </c>
      <c r="B57" s="14" t="s">
        <v>47</v>
      </c>
      <c r="C57" s="47">
        <v>2.7060099999999996</v>
      </c>
      <c r="D57" s="27"/>
      <c r="E57" s="27"/>
      <c r="F57" s="27"/>
    </row>
    <row r="58" spans="1:6">
      <c r="A58" s="13">
        <v>57</v>
      </c>
      <c r="B58" s="14" t="s">
        <v>47</v>
      </c>
      <c r="C58" s="47">
        <v>2.7060099999999996</v>
      </c>
      <c r="D58" s="27"/>
      <c r="E58" s="27"/>
      <c r="F58" s="27"/>
    </row>
    <row r="59" spans="1:6">
      <c r="A59" s="13">
        <v>58</v>
      </c>
      <c r="B59" s="14" t="s">
        <v>48</v>
      </c>
      <c r="C59" s="47">
        <v>2.09076</v>
      </c>
      <c r="D59" s="27"/>
      <c r="E59" s="47"/>
      <c r="F59" s="27"/>
    </row>
    <row r="60" spans="1:6">
      <c r="A60" s="13">
        <v>59</v>
      </c>
      <c r="B60" s="14" t="s">
        <v>48</v>
      </c>
      <c r="C60" s="47">
        <v>2.09076</v>
      </c>
      <c r="D60" s="27"/>
      <c r="E60" s="27"/>
      <c r="F60" s="27"/>
    </row>
    <row r="61" spans="1:6">
      <c r="A61" s="13">
        <v>60</v>
      </c>
      <c r="B61" s="14" t="s">
        <v>48</v>
      </c>
      <c r="C61" s="47">
        <v>2.09076</v>
      </c>
      <c r="D61" s="27"/>
      <c r="E61" s="27"/>
      <c r="F61" s="27"/>
    </row>
    <row r="62" spans="1:6">
      <c r="A62" s="13">
        <v>61</v>
      </c>
      <c r="B62" s="14" t="s">
        <v>49</v>
      </c>
      <c r="C62" s="47">
        <v>2.09076</v>
      </c>
      <c r="D62" s="27"/>
      <c r="E62" s="27"/>
      <c r="F62" s="27"/>
    </row>
    <row r="63" spans="1:6">
      <c r="A63" s="13">
        <v>62</v>
      </c>
      <c r="B63" s="14" t="s">
        <v>49</v>
      </c>
      <c r="C63" s="47">
        <v>2.09076</v>
      </c>
      <c r="D63" s="27"/>
      <c r="E63" s="27"/>
      <c r="F63" s="27"/>
    </row>
    <row r="64" spans="1:6">
      <c r="A64" s="13">
        <v>63</v>
      </c>
      <c r="B64" s="14" t="s">
        <v>49</v>
      </c>
      <c r="C64" s="47">
        <v>2.09076</v>
      </c>
      <c r="D64" s="27"/>
      <c r="E64" s="27"/>
      <c r="F64" s="27"/>
    </row>
    <row r="65" spans="1:6">
      <c r="A65" s="13">
        <v>64</v>
      </c>
      <c r="B65" s="14" t="s">
        <v>50</v>
      </c>
      <c r="C65" s="47">
        <v>2.09076</v>
      </c>
      <c r="D65" s="27"/>
      <c r="E65" s="27"/>
      <c r="F65" s="27"/>
    </row>
    <row r="66" spans="1:6">
      <c r="A66" s="13">
        <v>65</v>
      </c>
      <c r="B66" s="14" t="s">
        <v>50</v>
      </c>
      <c r="C66" s="47">
        <v>2.09076</v>
      </c>
      <c r="D66" s="27"/>
      <c r="E66" s="27"/>
      <c r="F66" s="27"/>
    </row>
    <row r="67" spans="1:6">
      <c r="A67" s="13">
        <v>66</v>
      </c>
      <c r="B67" s="14" t="s">
        <v>50</v>
      </c>
      <c r="C67" s="47">
        <v>2.09076</v>
      </c>
      <c r="D67" s="27"/>
      <c r="E67" s="27"/>
      <c r="F67" s="27"/>
    </row>
    <row r="68" spans="1:6">
      <c r="A68" s="13">
        <v>67</v>
      </c>
      <c r="B68" s="14" t="s">
        <v>51</v>
      </c>
      <c r="C68" s="47">
        <v>0.60209999999999997</v>
      </c>
      <c r="D68" s="48"/>
      <c r="E68" s="27"/>
      <c r="F68" s="27"/>
    </row>
    <row r="69" spans="1:6">
      <c r="A69" s="13">
        <v>68</v>
      </c>
      <c r="B69" s="14" t="s">
        <v>51</v>
      </c>
      <c r="C69" s="47">
        <v>0.60209999999999997</v>
      </c>
      <c r="D69" s="48"/>
      <c r="E69" s="27"/>
      <c r="F69" s="27"/>
    </row>
    <row r="70" spans="1:6">
      <c r="A70" s="13">
        <v>69</v>
      </c>
      <c r="B70" s="14" t="s">
        <v>52</v>
      </c>
      <c r="C70" s="47">
        <v>1.79535</v>
      </c>
      <c r="D70" s="27"/>
      <c r="E70" s="27"/>
      <c r="F70" s="27"/>
    </row>
    <row r="71" spans="1:6">
      <c r="A71" s="13">
        <v>70</v>
      </c>
      <c r="B71" s="14" t="s">
        <v>52</v>
      </c>
      <c r="C71" s="47">
        <v>1.79535</v>
      </c>
      <c r="D71" s="27"/>
      <c r="E71" s="27"/>
      <c r="F71" s="27"/>
    </row>
    <row r="72" spans="1:6">
      <c r="A72" s="13">
        <v>71</v>
      </c>
      <c r="B72" s="14" t="s">
        <v>52</v>
      </c>
      <c r="C72" s="47">
        <v>1.79535</v>
      </c>
      <c r="D72" s="27"/>
      <c r="E72" s="27"/>
      <c r="F72" s="27"/>
    </row>
    <row r="73" spans="1:6">
      <c r="A73" s="13">
        <v>72</v>
      </c>
      <c r="B73" s="14" t="s">
        <v>53</v>
      </c>
      <c r="C73" s="47">
        <v>1.3727499999999999</v>
      </c>
      <c r="D73" s="27"/>
      <c r="E73" s="27"/>
      <c r="F73" s="27"/>
    </row>
    <row r="74" spans="1:6">
      <c r="A74" s="13">
        <v>73</v>
      </c>
      <c r="B74" s="14" t="s">
        <v>53</v>
      </c>
      <c r="C74" s="47">
        <v>1.3727499999999999</v>
      </c>
      <c r="D74" s="27"/>
      <c r="E74" s="27"/>
      <c r="F74" s="27"/>
    </row>
    <row r="75" spans="1:6">
      <c r="A75" s="13">
        <v>74</v>
      </c>
      <c r="B75" s="14" t="s">
        <v>53</v>
      </c>
      <c r="C75" s="47">
        <v>1.3727499999999999</v>
      </c>
      <c r="D75" s="27"/>
      <c r="E75" s="27"/>
      <c r="F75" s="27"/>
    </row>
    <row r="76" spans="1:6">
      <c r="A76" s="13">
        <v>75</v>
      </c>
      <c r="B76" s="14" t="s">
        <v>54</v>
      </c>
      <c r="C76" s="47">
        <v>1.1171599999999999</v>
      </c>
      <c r="D76" s="27"/>
      <c r="E76" s="27"/>
      <c r="F76" s="27"/>
    </row>
    <row r="77" spans="1:6">
      <c r="A77" s="13">
        <v>76</v>
      </c>
      <c r="B77" s="14" t="s">
        <v>54</v>
      </c>
      <c r="C77" s="47">
        <v>1.1171599999999999</v>
      </c>
      <c r="D77" s="27"/>
      <c r="E77" s="27"/>
      <c r="F77" s="27"/>
    </row>
    <row r="78" spans="1:6">
      <c r="A78" s="13">
        <v>77</v>
      </c>
      <c r="B78" s="14" t="s">
        <v>54</v>
      </c>
      <c r="C78" s="47">
        <v>1.1171599999999999</v>
      </c>
      <c r="D78" s="27"/>
      <c r="E78" s="27"/>
      <c r="F78" s="27"/>
    </row>
    <row r="79" spans="1:6">
      <c r="A79" s="13">
        <v>78</v>
      </c>
      <c r="B79" s="14" t="s">
        <v>54</v>
      </c>
      <c r="C79" s="47">
        <v>1.1171599999999999</v>
      </c>
      <c r="D79" s="27"/>
      <c r="E79" s="27"/>
      <c r="F79" s="27"/>
    </row>
    <row r="80" spans="1:6">
      <c r="A80" s="13">
        <v>79</v>
      </c>
      <c r="B80" s="14" t="s">
        <v>55</v>
      </c>
      <c r="C80" s="47">
        <v>2.7435300000000002</v>
      </c>
      <c r="D80" s="27"/>
      <c r="E80" s="27"/>
      <c r="F80" s="27"/>
    </row>
    <row r="81" spans="1:6">
      <c r="A81" s="13">
        <v>80</v>
      </c>
      <c r="B81" s="14" t="s">
        <v>56</v>
      </c>
      <c r="C81" s="47">
        <v>1.1000000000000001</v>
      </c>
      <c r="D81" s="27"/>
      <c r="E81" s="27"/>
      <c r="F81" s="27"/>
    </row>
    <row r="82" spans="1:6">
      <c r="A82" s="13">
        <v>81</v>
      </c>
      <c r="B82" s="14" t="s">
        <v>57</v>
      </c>
      <c r="C82" s="47">
        <v>4.5293000000000001</v>
      </c>
      <c r="D82" s="27"/>
      <c r="E82" s="47"/>
      <c r="F82" s="27"/>
    </row>
    <row r="83" spans="1:6">
      <c r="A83" s="13">
        <v>82</v>
      </c>
      <c r="B83" s="14" t="s">
        <v>57</v>
      </c>
      <c r="C83" s="47">
        <v>4.5293000000000001</v>
      </c>
      <c r="D83" s="27"/>
      <c r="E83" s="27"/>
      <c r="F83" s="27"/>
    </row>
    <row r="84" spans="1:6">
      <c r="A84" s="13">
        <v>83</v>
      </c>
      <c r="B84" s="14" t="s">
        <v>57</v>
      </c>
      <c r="C84" s="47">
        <v>4.5293000000000001</v>
      </c>
      <c r="D84" s="27"/>
      <c r="E84" s="27"/>
      <c r="F84" s="27"/>
    </row>
    <row r="85" spans="1:6">
      <c r="A85" s="13">
        <v>84</v>
      </c>
      <c r="B85" s="14" t="s">
        <v>58</v>
      </c>
      <c r="C85" s="47">
        <v>0.98987700000000001</v>
      </c>
      <c r="D85" s="48"/>
      <c r="E85" s="27"/>
      <c r="F85" s="27"/>
    </row>
    <row r="86" spans="1:6">
      <c r="A86" s="13">
        <v>85</v>
      </c>
      <c r="B86" s="14" t="s">
        <v>58</v>
      </c>
      <c r="C86" s="47">
        <v>0.98987700000000001</v>
      </c>
      <c r="D86" s="48"/>
      <c r="E86" s="27"/>
      <c r="F86" s="27"/>
    </row>
    <row r="87" spans="1:6">
      <c r="A87" s="13">
        <v>86</v>
      </c>
      <c r="B87" s="14" t="s">
        <v>58</v>
      </c>
      <c r="C87" s="47">
        <v>0.98987700000000001</v>
      </c>
      <c r="D87" s="48"/>
      <c r="E87" s="27"/>
      <c r="F87" s="27"/>
    </row>
    <row r="88" spans="1:6">
      <c r="A88" s="13">
        <v>87</v>
      </c>
      <c r="B88" s="14" t="s">
        <v>58</v>
      </c>
      <c r="C88" s="47">
        <v>0.98987700000000001</v>
      </c>
      <c r="D88" s="48"/>
      <c r="E88" s="27"/>
      <c r="F88" s="27"/>
    </row>
    <row r="89" spans="1:6">
      <c r="A89" s="13">
        <v>88</v>
      </c>
      <c r="B89" s="14" t="s">
        <v>59</v>
      </c>
      <c r="C89" s="47">
        <v>25.024410000000003</v>
      </c>
      <c r="D89" s="27"/>
      <c r="E89" s="27"/>
      <c r="F89" s="27"/>
    </row>
    <row r="90" spans="1:6">
      <c r="A90" s="13">
        <v>89</v>
      </c>
      <c r="B90" s="14" t="s">
        <v>60</v>
      </c>
      <c r="C90" s="47">
        <v>2.1891699999999998</v>
      </c>
      <c r="D90" s="27"/>
      <c r="E90" s="27"/>
      <c r="F90" s="27"/>
    </row>
    <row r="91" spans="1:6">
      <c r="A91" s="13">
        <v>90</v>
      </c>
      <c r="B91" s="14" t="s">
        <v>61</v>
      </c>
      <c r="C91" s="47">
        <v>33.188099999999999</v>
      </c>
      <c r="D91" s="27"/>
      <c r="E91" s="27"/>
      <c r="F91" s="27"/>
    </row>
    <row r="92" spans="1:6">
      <c r="A92" s="13">
        <v>91</v>
      </c>
      <c r="B92" s="14" t="s">
        <v>62</v>
      </c>
      <c r="C92" s="47">
        <v>2.1378499999999998</v>
      </c>
      <c r="D92" s="27"/>
      <c r="E92" s="27"/>
      <c r="F92" s="27"/>
    </row>
    <row r="93" spans="1:6">
      <c r="A93" s="13">
        <v>92</v>
      </c>
      <c r="B93" s="14" t="s">
        <v>62</v>
      </c>
      <c r="C93" s="47">
        <v>2.1378499999999998</v>
      </c>
      <c r="D93" s="27"/>
      <c r="E93" s="27"/>
      <c r="F93" s="27"/>
    </row>
    <row r="94" spans="1:6">
      <c r="A94" s="13"/>
      <c r="B94" s="38"/>
      <c r="C94" s="38"/>
    </row>
    <row r="95" spans="1:6">
      <c r="A95" s="13"/>
      <c r="B95" s="38"/>
      <c r="C95" s="38"/>
    </row>
    <row r="96" spans="1:6">
      <c r="A96" s="13"/>
      <c r="B96" s="38"/>
    </row>
    <row r="97" spans="1:2">
      <c r="A97" s="13"/>
      <c r="B97" s="38"/>
    </row>
    <row r="98" spans="1:2">
      <c r="A98" s="13"/>
      <c r="B98" s="38"/>
    </row>
    <row r="99" spans="1:2">
      <c r="A99" s="13"/>
      <c r="B99" s="38"/>
    </row>
    <row r="100" spans="1:2">
      <c r="A100" s="13"/>
      <c r="B100" s="38"/>
    </row>
    <row r="101" spans="1:2">
      <c r="A101" s="13"/>
      <c r="B101" s="38"/>
    </row>
    <row r="102" spans="1:2">
      <c r="A102" s="13"/>
      <c r="B102" s="38"/>
    </row>
    <row r="103" spans="1:2">
      <c r="A103" s="13"/>
      <c r="B103" s="38"/>
    </row>
    <row r="104" spans="1:2">
      <c r="A104" s="13"/>
      <c r="B104" s="38"/>
    </row>
    <row r="105" spans="1:2">
      <c r="A105" s="13"/>
      <c r="B105" s="38"/>
    </row>
    <row r="106" spans="1:2">
      <c r="A106" s="13"/>
      <c r="B106" s="38"/>
    </row>
    <row r="107" spans="1:2">
      <c r="A107" s="13"/>
      <c r="B107" s="38"/>
    </row>
    <row r="108" spans="1:2">
      <c r="A108" s="13"/>
      <c r="B108" s="38"/>
    </row>
    <row r="109" spans="1:2">
      <c r="A109" s="13"/>
      <c r="B109" s="38"/>
    </row>
    <row r="110" spans="1:2">
      <c r="A110" s="13"/>
      <c r="B110" s="38"/>
    </row>
    <row r="111" spans="1:2">
      <c r="A111" s="13"/>
      <c r="B111" s="38"/>
    </row>
    <row r="112" spans="1:2">
      <c r="A112" s="13"/>
      <c r="B112" s="38"/>
    </row>
    <row r="113" spans="1:2">
      <c r="A113" s="13"/>
      <c r="B113" s="38"/>
    </row>
    <row r="114" spans="1:2">
      <c r="A114" s="13"/>
      <c r="B114" s="38"/>
    </row>
    <row r="115" spans="1:2">
      <c r="A115" s="13"/>
      <c r="B115" s="38"/>
    </row>
    <row r="116" spans="1:2">
      <c r="A116" s="13"/>
      <c r="B116" s="38"/>
    </row>
    <row r="117" spans="1:2">
      <c r="A117" s="13"/>
      <c r="B117" s="38"/>
    </row>
    <row r="118" spans="1:2">
      <c r="A118" s="13"/>
      <c r="B118" s="38"/>
    </row>
    <row r="119" spans="1:2">
      <c r="A119" s="13"/>
      <c r="B119" s="38"/>
    </row>
    <row r="120" spans="1:2">
      <c r="A120" s="13"/>
      <c r="B120" s="38"/>
    </row>
    <row r="121" spans="1:2">
      <c r="A121" s="13"/>
      <c r="B121" s="38"/>
    </row>
    <row r="122" spans="1:2">
      <c r="A122" s="13"/>
      <c r="B122" s="38"/>
    </row>
    <row r="123" spans="1:2">
      <c r="A123" s="13"/>
      <c r="B123" s="38"/>
    </row>
    <row r="124" spans="1:2">
      <c r="A124" s="13"/>
      <c r="B124" s="38"/>
    </row>
    <row r="125" spans="1:2">
      <c r="A125" s="13"/>
      <c r="B125" s="38"/>
    </row>
    <row r="126" spans="1:2">
      <c r="A126" s="13"/>
      <c r="B126" s="38"/>
    </row>
    <row r="127" spans="1:2">
      <c r="A127" s="13"/>
    </row>
    <row r="128" spans="1:2">
      <c r="A128" s="13"/>
    </row>
    <row r="129" spans="1:3">
      <c r="A129" s="13"/>
      <c r="C129" s="38"/>
    </row>
    <row r="130" spans="1:3">
      <c r="A130" s="13"/>
      <c r="C130" s="38"/>
    </row>
    <row r="131" spans="1:3">
      <c r="A131" s="13"/>
      <c r="C131" s="38"/>
    </row>
    <row r="132" spans="1:3">
      <c r="A132" s="13"/>
      <c r="C132" s="38"/>
    </row>
    <row r="133" spans="1:3">
      <c r="A133" s="13"/>
      <c r="C133" s="38"/>
    </row>
    <row r="134" spans="1:3">
      <c r="A134" s="13"/>
      <c r="C134" s="38"/>
    </row>
    <row r="135" spans="1:3">
      <c r="A135" s="13"/>
      <c r="C135" s="38"/>
    </row>
    <row r="136" spans="1:3">
      <c r="A136" s="13"/>
      <c r="C136" s="38"/>
    </row>
    <row r="137" spans="1:3">
      <c r="A137" s="13"/>
      <c r="C137" s="38"/>
    </row>
    <row r="138" spans="1:3">
      <c r="A138" s="13"/>
      <c r="C138" s="38"/>
    </row>
    <row r="139" spans="1:3">
      <c r="A139" s="13"/>
      <c r="C139" s="38"/>
    </row>
    <row r="140" spans="1:3">
      <c r="A140" s="13"/>
      <c r="C140" s="38"/>
    </row>
    <row r="141" spans="1:3">
      <c r="A141" s="13"/>
      <c r="C141" s="38"/>
    </row>
    <row r="142" spans="1:3">
      <c r="A142" s="13"/>
      <c r="C142" s="38"/>
    </row>
    <row r="143" spans="1:3">
      <c r="A143" s="13"/>
      <c r="C143" s="38"/>
    </row>
    <row r="144" spans="1:3">
      <c r="A144" s="13"/>
      <c r="C144" s="38"/>
    </row>
    <row r="145" spans="1:3">
      <c r="A145" s="13"/>
      <c r="C145" s="38"/>
    </row>
    <row r="146" spans="1:3">
      <c r="A146" s="13"/>
      <c r="C146" s="38"/>
    </row>
    <row r="147" spans="1:3">
      <c r="A147" s="13"/>
      <c r="C147" s="38"/>
    </row>
    <row r="148" spans="1:3">
      <c r="A148" s="13"/>
      <c r="C148" s="38"/>
    </row>
    <row r="149" spans="1:3">
      <c r="A149" s="13"/>
      <c r="C149" s="38"/>
    </row>
    <row r="150" spans="1:3">
      <c r="A150" s="13"/>
      <c r="C150" s="38"/>
    </row>
    <row r="151" spans="1:3">
      <c r="A151" s="13"/>
      <c r="C151" s="38"/>
    </row>
    <row r="152" spans="1:3">
      <c r="A152" s="13"/>
      <c r="C152" s="38"/>
    </row>
    <row r="153" spans="1:3">
      <c r="A153" s="13"/>
      <c r="C153" s="38"/>
    </row>
    <row r="154" spans="1:3">
      <c r="A154" s="13"/>
      <c r="C154" s="38"/>
    </row>
    <row r="155" spans="1:3">
      <c r="A155" s="13"/>
      <c r="C155" s="38"/>
    </row>
    <row r="156" spans="1:3">
      <c r="A156" s="13"/>
      <c r="C156" s="38"/>
    </row>
    <row r="157" spans="1:3">
      <c r="A157" s="13"/>
      <c r="C157" s="38"/>
    </row>
    <row r="158" spans="1:3">
      <c r="A158" s="13"/>
      <c r="C158" s="38"/>
    </row>
    <row r="159" spans="1:3">
      <c r="A159" s="13"/>
      <c r="C159" s="38"/>
    </row>
    <row r="160" spans="1:3">
      <c r="A160" s="13"/>
      <c r="C160" s="38"/>
    </row>
    <row r="161" spans="1:3">
      <c r="A161" s="13"/>
      <c r="C161" s="38"/>
    </row>
    <row r="162" spans="1:3">
      <c r="A162" s="13"/>
      <c r="C162" s="38"/>
    </row>
    <row r="163" spans="1:3">
      <c r="A163" s="13"/>
      <c r="C163" s="38"/>
    </row>
    <row r="164" spans="1:3">
      <c r="A164" s="13"/>
      <c r="C164" s="3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17"/>
  <sheetViews>
    <sheetView zoomScale="85" zoomScaleNormal="85" workbookViewId="0">
      <selection activeCell="G10" sqref="G10"/>
    </sheetView>
  </sheetViews>
  <sheetFormatPr defaultRowHeight="15"/>
  <cols>
    <col min="1" max="1" width="29" style="28" customWidth="1"/>
    <col min="2" max="3" width="9.140625" style="28"/>
    <col min="4" max="4" width="9.5703125" style="28" bestFit="1" customWidth="1"/>
  </cols>
  <sheetData>
    <row r="1" spans="1:10">
      <c r="A1" s="24" t="s">
        <v>18</v>
      </c>
      <c r="B1" s="57" t="s">
        <v>7</v>
      </c>
      <c r="C1" s="57"/>
      <c r="D1" s="57"/>
      <c r="F1" s="27"/>
    </row>
    <row r="2" spans="1:10">
      <c r="A2" s="24"/>
      <c r="B2" s="24" t="s">
        <v>4</v>
      </c>
      <c r="C2" s="24" t="s">
        <v>5</v>
      </c>
      <c r="D2" s="24" t="s">
        <v>6</v>
      </c>
      <c r="F2" s="27"/>
    </row>
    <row r="3" spans="1:10">
      <c r="A3" s="28" t="s">
        <v>106</v>
      </c>
      <c r="B3" s="47">
        <v>-11.2409</v>
      </c>
      <c r="C3" s="47">
        <v>26.658000000000001</v>
      </c>
      <c r="D3" s="27">
        <v>-12.9154</v>
      </c>
      <c r="E3" s="27"/>
      <c r="F3" s="27"/>
      <c r="G3" s="27"/>
      <c r="H3" s="27"/>
      <c r="I3" s="27"/>
    </row>
    <row r="4" spans="1:10">
      <c r="A4" s="28" t="s">
        <v>175</v>
      </c>
      <c r="B4" s="47">
        <v>-56.088700000000003</v>
      </c>
      <c r="C4" s="47">
        <v>-70.626900000000006</v>
      </c>
      <c r="D4" s="47">
        <v>-101.4547</v>
      </c>
      <c r="E4" s="27"/>
      <c r="F4" s="27"/>
      <c r="G4" s="27"/>
      <c r="H4" s="27"/>
      <c r="I4" s="27"/>
      <c r="J4" s="27"/>
    </row>
    <row r="5" spans="1:10">
      <c r="A5" s="28" t="s">
        <v>107</v>
      </c>
      <c r="B5" s="47">
        <v>-4.2933000000000003</v>
      </c>
      <c r="C5" s="47">
        <v>27.175999999999998</v>
      </c>
      <c r="D5" s="27">
        <v>-9.5416000000000007</v>
      </c>
      <c r="E5" s="27"/>
      <c r="F5" s="27"/>
      <c r="G5" s="27"/>
      <c r="H5" s="27"/>
    </row>
    <row r="6" spans="1:10">
      <c r="A6" s="28" t="s">
        <v>176</v>
      </c>
      <c r="B6" s="47">
        <v>-62.541899999999998</v>
      </c>
      <c r="C6" s="47">
        <v>-83.609800000000007</v>
      </c>
      <c r="D6" s="47">
        <v>-103.2604</v>
      </c>
      <c r="E6" s="27"/>
      <c r="F6" s="27"/>
      <c r="G6" s="27"/>
      <c r="H6" s="27"/>
      <c r="I6" s="27"/>
      <c r="J6" s="27"/>
    </row>
    <row r="7" spans="1:10">
      <c r="A7" s="28" t="s">
        <v>108</v>
      </c>
      <c r="B7" s="47">
        <v>-7.6436999999999999</v>
      </c>
      <c r="C7" s="47">
        <v>30.922899999999998</v>
      </c>
      <c r="D7" s="27">
        <v>-16.497</v>
      </c>
      <c r="E7" s="27"/>
      <c r="F7" s="27"/>
      <c r="G7" s="27"/>
      <c r="H7" s="27"/>
    </row>
    <row r="8" spans="1:10">
      <c r="A8" s="28" t="s">
        <v>322</v>
      </c>
      <c r="B8" s="47">
        <v>-58.516300000000001</v>
      </c>
      <c r="C8" s="47">
        <v>-40.157299999999999</v>
      </c>
      <c r="D8" s="47">
        <v>-100.0142</v>
      </c>
      <c r="E8" s="27"/>
      <c r="F8" s="27"/>
      <c r="G8" s="27"/>
      <c r="H8" s="27"/>
      <c r="I8" s="27"/>
      <c r="J8" s="27"/>
    </row>
    <row r="9" spans="1:10">
      <c r="A9" s="28" t="s">
        <v>110</v>
      </c>
      <c r="B9" s="47">
        <v>0.12089999999999999</v>
      </c>
      <c r="C9" s="47">
        <v>30.451599999999999</v>
      </c>
      <c r="D9" s="27">
        <v>-12.7073</v>
      </c>
      <c r="E9" s="27"/>
      <c r="F9" s="27"/>
      <c r="G9" s="27"/>
      <c r="H9" s="27"/>
    </row>
    <row r="10" spans="1:10">
      <c r="A10" s="28" t="s">
        <v>109</v>
      </c>
      <c r="B10" s="47">
        <v>-51.329799999999999</v>
      </c>
      <c r="C10" s="47">
        <v>-53.078800000000001</v>
      </c>
      <c r="D10" s="47">
        <v>-103.38030000000001</v>
      </c>
      <c r="E10" s="27"/>
      <c r="F10" s="27"/>
      <c r="G10" s="27"/>
      <c r="H10" s="27"/>
      <c r="I10" s="27"/>
      <c r="J10" s="27"/>
    </row>
    <row r="11" spans="1:10">
      <c r="A11" s="28" t="s">
        <v>112</v>
      </c>
      <c r="B11" s="47">
        <v>-3.1945999999999999</v>
      </c>
      <c r="C11" s="47">
        <v>35.190300000000001</v>
      </c>
      <c r="D11" s="27">
        <v>-19.8948</v>
      </c>
      <c r="E11" s="27"/>
      <c r="F11" s="27"/>
      <c r="G11" s="27"/>
      <c r="H11" s="27"/>
    </row>
    <row r="12" spans="1:10">
      <c r="A12" s="28" t="s">
        <v>111</v>
      </c>
      <c r="B12" s="47">
        <v>-56.354700000000001</v>
      </c>
      <c r="C12" s="47">
        <v>-11.067299999999999</v>
      </c>
      <c r="D12" s="47">
        <v>-101.3498</v>
      </c>
      <c r="E12" s="27"/>
      <c r="F12" s="27"/>
      <c r="G12" s="27"/>
      <c r="H12" s="27"/>
      <c r="I12" s="27"/>
      <c r="J12" s="27"/>
    </row>
    <row r="13" spans="1:10">
      <c r="A13" s="28" t="s">
        <v>114</v>
      </c>
      <c r="B13" s="47">
        <v>3.4207999999999998</v>
      </c>
      <c r="C13" s="47">
        <v>33.369700000000002</v>
      </c>
      <c r="D13" s="27">
        <v>-16.517199999999999</v>
      </c>
      <c r="E13" s="27"/>
      <c r="F13" s="27"/>
      <c r="G13" s="27"/>
      <c r="H13" s="27"/>
    </row>
    <row r="14" spans="1:10">
      <c r="A14" s="28" t="s">
        <v>113</v>
      </c>
      <c r="B14" s="47">
        <v>-55.315399999999997</v>
      </c>
      <c r="C14" s="47">
        <v>-25.119299999999999</v>
      </c>
      <c r="D14" s="47">
        <v>-103.1126</v>
      </c>
      <c r="E14" s="27"/>
      <c r="F14" s="27"/>
      <c r="G14" s="27"/>
      <c r="H14" s="27"/>
      <c r="I14" s="27"/>
      <c r="J14" s="27"/>
    </row>
    <row r="15" spans="1:10">
      <c r="A15" s="28" t="s">
        <v>116</v>
      </c>
      <c r="B15" s="47">
        <v>10.373799999999999</v>
      </c>
      <c r="C15" s="47">
        <v>40.061500000000002</v>
      </c>
      <c r="D15" s="27">
        <v>-20.962900000000001</v>
      </c>
      <c r="E15" s="27"/>
      <c r="F15" s="27"/>
      <c r="G15" s="27"/>
      <c r="H15" s="27"/>
    </row>
    <row r="16" spans="1:10">
      <c r="A16" s="28" t="s">
        <v>115</v>
      </c>
      <c r="B16" s="47">
        <v>-47.284700000000001</v>
      </c>
      <c r="C16" s="47">
        <v>-97.044399999999996</v>
      </c>
      <c r="D16" s="47">
        <v>-100.97329999999999</v>
      </c>
      <c r="E16" s="27"/>
      <c r="F16" s="27"/>
      <c r="G16" s="27"/>
      <c r="H16" s="27"/>
      <c r="I16" s="27"/>
      <c r="J16" s="27"/>
    </row>
    <row r="17" spans="1:10">
      <c r="A17" s="28" t="s">
        <v>177</v>
      </c>
      <c r="B17" s="47">
        <v>10.1227</v>
      </c>
      <c r="C17" s="47">
        <v>39.369199999999999</v>
      </c>
      <c r="D17" s="27">
        <v>-18.854099999999999</v>
      </c>
      <c r="E17" s="27"/>
      <c r="F17" s="27"/>
      <c r="G17" s="27"/>
      <c r="H17" s="27"/>
    </row>
    <row r="18" spans="1:10">
      <c r="A18" s="28" t="s">
        <v>117</v>
      </c>
      <c r="B18" s="47">
        <v>-60.550800000000002</v>
      </c>
      <c r="C18" s="47">
        <v>-109.5472</v>
      </c>
      <c r="D18" s="47">
        <v>-92.268600000000006</v>
      </c>
      <c r="E18" s="27"/>
      <c r="F18" s="27"/>
      <c r="G18" s="27"/>
      <c r="H18" s="27"/>
      <c r="I18" s="27"/>
      <c r="J18" s="27"/>
    </row>
    <row r="19" spans="1:10">
      <c r="A19" s="28" t="s">
        <v>119</v>
      </c>
      <c r="B19" s="47">
        <v>9.8035999999999994</v>
      </c>
      <c r="C19" s="47">
        <v>38.301400000000001</v>
      </c>
      <c r="D19" s="27">
        <v>-16.606999999999999</v>
      </c>
      <c r="E19" s="27"/>
      <c r="F19" s="27"/>
      <c r="G19" s="27"/>
      <c r="H19" s="27"/>
    </row>
    <row r="20" spans="1:10">
      <c r="A20" s="28" t="s">
        <v>118</v>
      </c>
      <c r="B20" s="47">
        <v>-58.629100000000001</v>
      </c>
      <c r="C20" s="47">
        <v>-127.6551</v>
      </c>
      <c r="D20" s="47">
        <v>-97.391800000000003</v>
      </c>
      <c r="E20" s="27"/>
      <c r="F20" s="27"/>
      <c r="G20" s="27"/>
      <c r="H20" s="27"/>
      <c r="I20" s="27"/>
      <c r="J20" s="27"/>
    </row>
    <row r="21" spans="1:10">
      <c r="A21" s="28" t="s">
        <v>121</v>
      </c>
      <c r="B21" s="47">
        <v>10.019399999999999</v>
      </c>
      <c r="C21" s="47">
        <v>36.521900000000002</v>
      </c>
      <c r="D21" s="27">
        <v>-14.9003</v>
      </c>
      <c r="E21" s="27"/>
      <c r="F21" s="27"/>
      <c r="G21" s="27"/>
      <c r="H21" s="27"/>
    </row>
    <row r="22" spans="1:10">
      <c r="A22" s="28" t="s">
        <v>120</v>
      </c>
      <c r="B22" s="47">
        <v>-62.023800000000001</v>
      </c>
      <c r="C22" s="47">
        <v>-143.3579</v>
      </c>
      <c r="D22" s="47">
        <v>-95.722499999999997</v>
      </c>
      <c r="E22" s="27"/>
      <c r="F22" s="27"/>
      <c r="G22" s="27"/>
      <c r="H22" s="27"/>
      <c r="I22" s="27"/>
      <c r="J22" s="27"/>
    </row>
    <row r="23" spans="1:10">
      <c r="A23" s="28" t="s">
        <v>178</v>
      </c>
      <c r="B23" s="47">
        <v>9.9006000000000007</v>
      </c>
      <c r="C23" s="47">
        <v>35.538600000000002</v>
      </c>
      <c r="D23" s="27">
        <v>-13.0473</v>
      </c>
      <c r="E23" s="27"/>
      <c r="F23" s="27"/>
      <c r="G23" s="27"/>
      <c r="H23" s="27"/>
    </row>
    <row r="24" spans="1:10">
      <c r="A24" s="28" t="s">
        <v>122</v>
      </c>
      <c r="B24" s="47">
        <v>-63.372100000000003</v>
      </c>
      <c r="C24" s="47">
        <v>-155.56620000000001</v>
      </c>
      <c r="D24" s="47">
        <v>-94.671199999999999</v>
      </c>
      <c r="E24" s="27"/>
      <c r="F24" s="27"/>
      <c r="G24" s="27"/>
      <c r="H24" s="27"/>
      <c r="I24" s="27"/>
      <c r="J24" s="27"/>
    </row>
    <row r="25" spans="1:10">
      <c r="A25" s="28" t="s">
        <v>179</v>
      </c>
      <c r="B25" s="47">
        <v>9.4659999999999993</v>
      </c>
      <c r="C25" s="47">
        <v>35.259399999999999</v>
      </c>
      <c r="D25" s="27">
        <v>-10.6602</v>
      </c>
      <c r="E25" s="27"/>
      <c r="F25" s="27"/>
      <c r="G25" s="27"/>
      <c r="H25" s="27"/>
    </row>
    <row r="26" spans="1:10">
      <c r="A26" s="28" t="s">
        <v>123</v>
      </c>
      <c r="B26" s="47">
        <v>-65.709100000000007</v>
      </c>
      <c r="C26" s="47">
        <v>-170.74889999999999</v>
      </c>
      <c r="D26" s="47">
        <v>-94.221000000000004</v>
      </c>
      <c r="E26" s="27"/>
      <c r="F26" s="27"/>
      <c r="G26" s="27"/>
      <c r="H26" s="27"/>
      <c r="I26" s="27"/>
    </row>
    <row r="27" spans="1:10">
      <c r="A27" s="28" t="s">
        <v>125</v>
      </c>
      <c r="B27" s="47">
        <v>-66.185000000000002</v>
      </c>
      <c r="C27" s="47">
        <v>-0.21229999999999999</v>
      </c>
      <c r="D27" s="27">
        <v>-38.679400000000001</v>
      </c>
      <c r="E27" s="27"/>
      <c r="F27" s="27"/>
      <c r="G27" s="27"/>
      <c r="H27" s="27"/>
    </row>
    <row r="28" spans="1:10">
      <c r="A28" s="28" t="s">
        <v>124</v>
      </c>
      <c r="B28" s="47">
        <v>-80.623400000000004</v>
      </c>
      <c r="C28" s="47">
        <v>-223.5</v>
      </c>
      <c r="D28" s="27">
        <v>-96.0304</v>
      </c>
      <c r="E28" s="27"/>
      <c r="F28" s="27"/>
      <c r="G28" s="27"/>
      <c r="H28" s="27"/>
      <c r="I28" s="27"/>
    </row>
    <row r="29" spans="1:10">
      <c r="A29" s="28" t="s">
        <v>180</v>
      </c>
      <c r="B29" s="47">
        <v>-58.724699999999999</v>
      </c>
      <c r="C29" s="47">
        <v>6.08E-2</v>
      </c>
      <c r="D29" s="27">
        <v>-35.116300000000003</v>
      </c>
      <c r="E29" s="27"/>
      <c r="F29" s="27"/>
      <c r="G29" s="27"/>
      <c r="H29" s="27"/>
      <c r="I29" s="27"/>
    </row>
    <row r="30" spans="1:10">
      <c r="A30" s="28" t="s">
        <v>126</v>
      </c>
      <c r="B30" s="47">
        <v>-80.623400000000004</v>
      </c>
      <c r="C30" s="47">
        <v>-223.5</v>
      </c>
      <c r="D30" s="27">
        <v>-96.0304</v>
      </c>
      <c r="E30" s="27"/>
      <c r="F30" s="27"/>
      <c r="G30" s="27"/>
      <c r="H30" s="27"/>
      <c r="I30" s="27"/>
    </row>
    <row r="31" spans="1:10">
      <c r="A31" s="28" t="s">
        <v>181</v>
      </c>
      <c r="B31" s="47">
        <v>-51.2014</v>
      </c>
      <c r="C31" s="47">
        <v>0.4083</v>
      </c>
      <c r="D31" s="27">
        <v>-31.734200000000001</v>
      </c>
      <c r="E31" s="27"/>
      <c r="F31" s="27"/>
      <c r="G31" s="27"/>
      <c r="H31" s="27"/>
      <c r="I31" s="27"/>
    </row>
    <row r="32" spans="1:10">
      <c r="A32" s="28" t="s">
        <v>127</v>
      </c>
      <c r="B32" s="47">
        <v>-80.623400000000004</v>
      </c>
      <c r="C32" s="47">
        <v>-223.5</v>
      </c>
      <c r="D32" s="27">
        <v>-96.0304</v>
      </c>
      <c r="E32" s="27"/>
      <c r="F32" s="27"/>
      <c r="G32" s="27"/>
      <c r="H32" s="27"/>
      <c r="I32" s="27"/>
    </row>
    <row r="33" spans="1:10">
      <c r="A33" s="28" t="s">
        <v>182</v>
      </c>
      <c r="B33" s="47">
        <v>-48.327599999999997</v>
      </c>
      <c r="C33" s="47">
        <v>10.722200000000001</v>
      </c>
      <c r="D33" s="27">
        <v>-31.764399999999998</v>
      </c>
      <c r="E33" s="27"/>
      <c r="F33" s="27"/>
      <c r="G33" s="27"/>
      <c r="H33" s="27"/>
      <c r="I33" s="27"/>
    </row>
    <row r="34" spans="1:10">
      <c r="A34" s="28" t="s">
        <v>183</v>
      </c>
      <c r="B34" s="47">
        <v>-60.204799999999999</v>
      </c>
      <c r="C34" s="47">
        <v>-107.57470000000001</v>
      </c>
      <c r="D34" s="47">
        <v>-99.896600000000007</v>
      </c>
      <c r="E34" s="27"/>
      <c r="F34" s="27"/>
      <c r="G34" s="27"/>
      <c r="H34" s="27"/>
      <c r="I34" s="27"/>
      <c r="J34" s="27"/>
    </row>
    <row r="35" spans="1:10">
      <c r="A35" s="28" t="s">
        <v>184</v>
      </c>
      <c r="B35" s="47">
        <v>-44.313000000000002</v>
      </c>
      <c r="C35" s="47">
        <v>0.42370000000000002</v>
      </c>
      <c r="D35" s="27">
        <v>-27.003599999999999</v>
      </c>
      <c r="E35" s="27"/>
      <c r="F35" s="27"/>
      <c r="G35" s="27"/>
      <c r="H35" s="27"/>
    </row>
    <row r="36" spans="1:10">
      <c r="A36" s="28" t="s">
        <v>185</v>
      </c>
      <c r="B36" s="47">
        <v>-60.204799999999999</v>
      </c>
      <c r="C36" s="47">
        <v>-107.57470000000001</v>
      </c>
      <c r="D36" s="47">
        <v>-99.896600000000007</v>
      </c>
      <c r="E36" s="27"/>
      <c r="F36" s="27"/>
      <c r="G36" s="27"/>
      <c r="H36" s="27"/>
      <c r="I36" s="27"/>
      <c r="J36" s="27"/>
    </row>
    <row r="37" spans="1:10">
      <c r="A37" s="28" t="s">
        <v>186</v>
      </c>
      <c r="B37" s="47">
        <v>-42.352699999999999</v>
      </c>
      <c r="C37" s="47">
        <v>12.5871</v>
      </c>
      <c r="D37" s="27">
        <v>-29.5533</v>
      </c>
      <c r="E37" s="27"/>
      <c r="F37" s="27"/>
      <c r="G37" s="27"/>
      <c r="H37" s="27"/>
      <c r="I37" s="27"/>
    </row>
    <row r="38" spans="1:10">
      <c r="A38" s="28" t="s">
        <v>128</v>
      </c>
      <c r="B38" s="47">
        <v>-68.509399999999999</v>
      </c>
      <c r="C38" s="47">
        <v>-123.5385</v>
      </c>
      <c r="D38" s="47">
        <v>-102.6354</v>
      </c>
      <c r="E38" s="27"/>
      <c r="F38" s="27"/>
      <c r="G38" s="27"/>
      <c r="H38" s="27"/>
      <c r="I38" s="27"/>
      <c r="J38" s="27"/>
    </row>
    <row r="39" spans="1:10">
      <c r="A39" s="28" t="s">
        <v>187</v>
      </c>
      <c r="B39" s="47">
        <v>-39.82</v>
      </c>
      <c r="C39" s="47">
        <v>5.7107999999999999</v>
      </c>
      <c r="D39" s="27">
        <v>-24.517299999999999</v>
      </c>
      <c r="E39" s="27"/>
      <c r="F39" s="27"/>
      <c r="G39" s="27"/>
      <c r="H39" s="27"/>
    </row>
    <row r="40" spans="1:10">
      <c r="A40" s="28" t="s">
        <v>188</v>
      </c>
      <c r="B40" s="47">
        <v>-68.509399999999999</v>
      </c>
      <c r="C40" s="47">
        <v>-123.5385</v>
      </c>
      <c r="D40" s="47">
        <v>-102.6354</v>
      </c>
      <c r="E40" s="27"/>
      <c r="F40" s="27"/>
      <c r="G40" s="27"/>
      <c r="H40" s="27"/>
      <c r="I40" s="27"/>
      <c r="J40" s="27"/>
    </row>
    <row r="41" spans="1:10">
      <c r="A41" s="28" t="s">
        <v>189</v>
      </c>
      <c r="B41" s="47">
        <v>-35.482300000000002</v>
      </c>
      <c r="C41" s="47">
        <v>15.7721</v>
      </c>
      <c r="D41" s="27">
        <v>-26.5793</v>
      </c>
      <c r="E41" s="27"/>
      <c r="F41" s="27"/>
      <c r="G41" s="27"/>
      <c r="H41" s="27"/>
      <c r="I41" s="27"/>
    </row>
    <row r="42" spans="1:10">
      <c r="A42" s="28" t="s">
        <v>190</v>
      </c>
      <c r="B42" s="47">
        <v>-66.227099999999993</v>
      </c>
      <c r="C42" s="47">
        <v>-148.70849999999999</v>
      </c>
      <c r="D42" s="47">
        <v>-97.051599999999993</v>
      </c>
      <c r="E42" s="27"/>
      <c r="F42" s="27"/>
      <c r="G42" s="27"/>
      <c r="H42" s="27"/>
      <c r="I42" s="27"/>
      <c r="J42" s="27"/>
    </row>
    <row r="43" spans="1:10">
      <c r="A43" s="28" t="s">
        <v>191</v>
      </c>
      <c r="B43" s="47">
        <v>-33.529800000000002</v>
      </c>
      <c r="C43" s="47">
        <v>8.4794999999999998</v>
      </c>
      <c r="D43" s="27">
        <v>-20.2044</v>
      </c>
      <c r="E43" s="27"/>
      <c r="F43" s="27"/>
      <c r="G43" s="27"/>
      <c r="H43" s="27"/>
      <c r="I43" s="27"/>
    </row>
    <row r="44" spans="1:10">
      <c r="A44" s="28" t="s">
        <v>129</v>
      </c>
      <c r="B44" s="47">
        <v>-66.227099999999993</v>
      </c>
      <c r="C44" s="47">
        <v>-148.70849999999999</v>
      </c>
      <c r="D44" s="47">
        <v>-97.051599999999993</v>
      </c>
      <c r="E44" s="27"/>
      <c r="F44" s="27"/>
      <c r="G44" s="27"/>
      <c r="H44" s="27"/>
      <c r="I44" s="27"/>
      <c r="J44" s="27"/>
    </row>
    <row r="45" spans="1:10">
      <c r="A45" s="28" t="s">
        <v>192</v>
      </c>
      <c r="B45" s="47">
        <v>-11.0985</v>
      </c>
      <c r="C45" s="47">
        <v>25.306100000000001</v>
      </c>
      <c r="D45" s="27">
        <v>-10.2621</v>
      </c>
      <c r="E45" s="27"/>
      <c r="F45" s="27"/>
      <c r="G45" s="27"/>
      <c r="H45" s="27"/>
      <c r="I45" s="27"/>
    </row>
    <row r="46" spans="1:10">
      <c r="A46" s="28" t="s">
        <v>130</v>
      </c>
      <c r="B46" s="47">
        <v>-63.377000000000002</v>
      </c>
      <c r="C46" s="47">
        <v>-9.8080999999999996</v>
      </c>
      <c r="D46" s="27">
        <v>-98.851900000000001</v>
      </c>
      <c r="E46" s="27"/>
      <c r="F46" s="27"/>
      <c r="G46" s="27"/>
      <c r="H46" s="27"/>
    </row>
    <row r="47" spans="1:10">
      <c r="A47" s="28" t="s">
        <v>193</v>
      </c>
      <c r="B47" s="47">
        <v>-19.049399999999999</v>
      </c>
      <c r="C47" s="47">
        <v>22.0486</v>
      </c>
      <c r="D47" s="27">
        <v>-11.967700000000001</v>
      </c>
      <c r="E47" s="27"/>
      <c r="F47" s="27"/>
      <c r="G47" s="27"/>
      <c r="H47" s="27"/>
      <c r="I47" s="27"/>
    </row>
    <row r="48" spans="1:10">
      <c r="A48" s="28" t="s">
        <v>194</v>
      </c>
      <c r="B48" s="47">
        <v>-59.947499999999998</v>
      </c>
      <c r="C48" s="47">
        <v>-23.081099999999999</v>
      </c>
      <c r="D48" s="47">
        <v>-103.20489999999999</v>
      </c>
      <c r="E48" s="27"/>
      <c r="F48" s="27"/>
      <c r="G48" s="27"/>
      <c r="H48" s="27"/>
      <c r="I48" s="27"/>
      <c r="J48" s="27"/>
    </row>
    <row r="49" spans="1:10">
      <c r="A49" s="28" t="s">
        <v>195</v>
      </c>
      <c r="B49" s="47">
        <v>-26.551100000000002</v>
      </c>
      <c r="C49" s="47">
        <v>16.520499999999998</v>
      </c>
      <c r="D49" s="27">
        <v>-15.0288</v>
      </c>
      <c r="E49" s="27"/>
      <c r="F49" s="27"/>
      <c r="G49" s="27"/>
      <c r="H49" s="27"/>
      <c r="I49" s="27"/>
    </row>
    <row r="50" spans="1:10">
      <c r="A50" s="28" t="s">
        <v>196</v>
      </c>
      <c r="B50" s="47">
        <v>-61.207299999999996</v>
      </c>
      <c r="C50" s="47">
        <v>-35.850999999999999</v>
      </c>
      <c r="D50" s="27">
        <v>-104.7497</v>
      </c>
      <c r="E50" s="27"/>
      <c r="F50" s="27"/>
      <c r="G50" s="27"/>
      <c r="H50" s="27"/>
      <c r="I50" s="27"/>
    </row>
    <row r="51" spans="1:10">
      <c r="A51" s="28" t="s">
        <v>197</v>
      </c>
      <c r="B51" s="47">
        <v>-11.0985</v>
      </c>
      <c r="C51" s="47">
        <v>25.306100000000001</v>
      </c>
      <c r="D51" s="27">
        <v>-10.2621</v>
      </c>
      <c r="E51" s="27"/>
      <c r="F51" s="27"/>
      <c r="G51" s="27"/>
      <c r="H51" s="27"/>
      <c r="I51" s="27"/>
    </row>
    <row r="52" spans="1:10">
      <c r="A52" s="28" t="s">
        <v>131</v>
      </c>
      <c r="B52" s="47">
        <v>-59.808599999999998</v>
      </c>
      <c r="C52" s="47">
        <v>-52.2211</v>
      </c>
      <c r="D52" s="47">
        <v>-104.2989</v>
      </c>
      <c r="E52" s="27"/>
      <c r="F52" s="27"/>
      <c r="G52" s="27"/>
      <c r="H52" s="27"/>
      <c r="I52" s="27"/>
      <c r="J52" s="27"/>
    </row>
    <row r="53" spans="1:10">
      <c r="A53" s="28" t="s">
        <v>198</v>
      </c>
      <c r="B53" s="47">
        <v>-84.012799999999999</v>
      </c>
      <c r="C53" s="47">
        <v>17.5</v>
      </c>
      <c r="D53" s="27">
        <v>-68.492000000000004</v>
      </c>
      <c r="E53" s="27"/>
      <c r="F53" s="27"/>
      <c r="G53" s="27"/>
      <c r="H53" s="27"/>
      <c r="I53" s="27"/>
    </row>
    <row r="54" spans="1:10">
      <c r="A54" s="28" t="s">
        <v>199</v>
      </c>
      <c r="B54" s="47">
        <v>-86.294399999999996</v>
      </c>
      <c r="C54" s="47">
        <v>-248.4057</v>
      </c>
      <c r="D54" s="47">
        <v>-107.34529999999999</v>
      </c>
      <c r="E54" s="27"/>
      <c r="F54" s="27"/>
      <c r="G54" s="27"/>
      <c r="H54" s="27"/>
      <c r="I54" s="27"/>
      <c r="J54" s="27"/>
    </row>
    <row r="55" spans="1:10">
      <c r="A55" s="28" t="s">
        <v>200</v>
      </c>
      <c r="B55" s="47">
        <v>-82.095200000000006</v>
      </c>
      <c r="C55" s="47">
        <v>57.096400000000003</v>
      </c>
      <c r="D55" s="27">
        <v>-61.128399999999999</v>
      </c>
      <c r="E55" s="27"/>
      <c r="F55" s="27"/>
      <c r="G55" s="27"/>
      <c r="H55" s="27"/>
      <c r="I55" s="27"/>
    </row>
    <row r="56" spans="1:10">
      <c r="A56" s="28" t="s">
        <v>201</v>
      </c>
      <c r="B56" s="47">
        <v>-50.087899999999998</v>
      </c>
      <c r="C56" s="47">
        <v>52.070799999999998</v>
      </c>
      <c r="D56" s="27">
        <v>-128.11600000000001</v>
      </c>
      <c r="E56" s="27"/>
      <c r="F56" s="27"/>
      <c r="G56" s="27"/>
      <c r="H56" s="27"/>
      <c r="I56" s="27"/>
    </row>
    <row r="57" spans="1:10">
      <c r="A57" s="28" t="s">
        <v>202</v>
      </c>
      <c r="B57" s="47">
        <v>-81.841800000000006</v>
      </c>
      <c r="C57" s="47">
        <v>65.586200000000005</v>
      </c>
      <c r="D57" s="27">
        <v>-60.1203</v>
      </c>
      <c r="E57" s="27"/>
      <c r="F57" s="27"/>
      <c r="G57" s="27"/>
      <c r="H57" s="27"/>
      <c r="I57" s="27"/>
    </row>
    <row r="58" spans="1:10">
      <c r="A58" s="28" t="s">
        <v>203</v>
      </c>
      <c r="B58" s="47">
        <v>-45.232999999999997</v>
      </c>
      <c r="C58" s="47">
        <v>53.238900000000001</v>
      </c>
      <c r="D58" s="27">
        <v>-127.768</v>
      </c>
      <c r="E58" s="27"/>
      <c r="F58" s="27"/>
      <c r="G58" s="27"/>
      <c r="H58" s="27"/>
    </row>
    <row r="59" spans="1:10">
      <c r="A59" s="28" t="s">
        <v>204</v>
      </c>
      <c r="B59" s="47">
        <v>-113.4106</v>
      </c>
      <c r="C59" s="47">
        <v>119.2253</v>
      </c>
      <c r="D59" s="47">
        <v>-47.194899999999997</v>
      </c>
      <c r="E59" s="27"/>
      <c r="F59" s="27"/>
      <c r="G59" s="27"/>
      <c r="H59" s="27"/>
      <c r="I59" s="27"/>
      <c r="J59" s="27"/>
    </row>
    <row r="60" spans="1:10">
      <c r="A60" s="28" t="s">
        <v>205</v>
      </c>
      <c r="B60" s="47">
        <v>-71.679199999999994</v>
      </c>
      <c r="C60" s="47">
        <v>-9.7212999999999994</v>
      </c>
      <c r="D60" s="27">
        <v>-122.4564</v>
      </c>
      <c r="E60" s="27"/>
      <c r="F60" s="27"/>
      <c r="G60" s="27"/>
      <c r="H60" s="27"/>
      <c r="I60" s="27"/>
    </row>
    <row r="61" spans="1:10">
      <c r="A61" s="28" t="s">
        <v>132</v>
      </c>
      <c r="B61" s="47">
        <v>-116.37949999999999</v>
      </c>
      <c r="C61" s="47">
        <v>107.88330000000001</v>
      </c>
      <c r="D61" s="47">
        <v>-42.656199999999998</v>
      </c>
      <c r="E61" s="27"/>
      <c r="F61" s="27"/>
      <c r="G61" s="27"/>
      <c r="H61" s="27"/>
      <c r="I61" s="27"/>
      <c r="J61" s="27"/>
    </row>
    <row r="62" spans="1:10">
      <c r="A62" s="28" t="s">
        <v>206</v>
      </c>
      <c r="B62" s="47">
        <v>-71.4011</v>
      </c>
      <c r="C62" s="47">
        <v>-23.865200000000002</v>
      </c>
      <c r="D62" s="47">
        <v>-120.20529999999999</v>
      </c>
      <c r="E62" s="27"/>
      <c r="F62" s="27"/>
      <c r="G62" s="27"/>
      <c r="H62" s="27"/>
      <c r="I62" s="27"/>
      <c r="J62" s="27"/>
    </row>
    <row r="63" spans="1:10">
      <c r="A63" s="28" t="s">
        <v>133</v>
      </c>
      <c r="B63" s="47">
        <v>-114.1966</v>
      </c>
      <c r="C63" s="47">
        <v>96.576999999999998</v>
      </c>
      <c r="D63" s="27">
        <v>-36.578200000000002</v>
      </c>
      <c r="E63" s="27"/>
      <c r="F63" s="27"/>
      <c r="G63" s="27"/>
      <c r="H63" s="27"/>
      <c r="I63" s="27"/>
    </row>
    <row r="64" spans="1:10">
      <c r="A64" s="28" t="s">
        <v>207</v>
      </c>
      <c r="B64" s="47">
        <v>-70.972899999999996</v>
      </c>
      <c r="C64" s="47">
        <v>-38.633899999999997</v>
      </c>
      <c r="D64" s="47">
        <v>-120.8481</v>
      </c>
      <c r="E64" s="27"/>
      <c r="F64" s="27"/>
      <c r="G64" s="27"/>
      <c r="H64" s="27"/>
      <c r="I64" s="27"/>
      <c r="J64" s="27"/>
    </row>
    <row r="65" spans="1:10">
      <c r="A65" s="28" t="s">
        <v>134</v>
      </c>
      <c r="B65" s="47">
        <v>-113.98860000000001</v>
      </c>
      <c r="C65" s="47">
        <v>122.2445</v>
      </c>
      <c r="D65" s="47">
        <v>-37.804600000000001</v>
      </c>
      <c r="E65" s="27"/>
      <c r="F65" s="27"/>
      <c r="G65" s="27"/>
      <c r="H65" s="27"/>
      <c r="I65" s="27"/>
      <c r="J65" s="27"/>
    </row>
    <row r="66" spans="1:10">
      <c r="A66" s="28" t="s">
        <v>208</v>
      </c>
      <c r="B66" s="47">
        <v>-70.238200000000006</v>
      </c>
      <c r="C66" s="47">
        <v>-51.498699999999999</v>
      </c>
      <c r="D66" s="47">
        <v>-119.8267</v>
      </c>
      <c r="E66" s="27"/>
      <c r="F66" s="27"/>
      <c r="G66" s="27"/>
      <c r="H66" s="27"/>
      <c r="I66" s="27"/>
      <c r="J66" s="27"/>
    </row>
    <row r="67" spans="1:10">
      <c r="A67" s="28" t="s">
        <v>209</v>
      </c>
      <c r="B67" s="47">
        <v>-116.5772</v>
      </c>
      <c r="C67" s="47">
        <v>111.07250000000001</v>
      </c>
      <c r="D67" s="47">
        <v>-33.886600000000001</v>
      </c>
      <c r="E67" s="27"/>
      <c r="F67" s="27"/>
      <c r="G67" s="27"/>
      <c r="H67" s="27"/>
      <c r="I67" s="27"/>
      <c r="J67" s="27"/>
    </row>
    <row r="68" spans="1:10">
      <c r="A68" s="28" t="s">
        <v>135</v>
      </c>
      <c r="B68" s="47">
        <v>-73.581599999999995</v>
      </c>
      <c r="C68" s="47">
        <v>-64.880300000000005</v>
      </c>
      <c r="D68" s="47">
        <v>-119.3407</v>
      </c>
      <c r="E68" s="27"/>
      <c r="F68" s="27"/>
      <c r="G68" s="27"/>
      <c r="H68" s="27"/>
      <c r="I68" s="27"/>
      <c r="J68" s="27"/>
    </row>
    <row r="69" spans="1:10">
      <c r="A69" s="28" t="s">
        <v>210</v>
      </c>
      <c r="B69" s="47">
        <v>-118.65009999999999</v>
      </c>
      <c r="C69" s="47">
        <v>100.73399999999999</v>
      </c>
      <c r="D69" s="27">
        <v>-28.3704</v>
      </c>
      <c r="E69" s="27"/>
      <c r="F69" s="27"/>
      <c r="G69" s="27"/>
      <c r="H69" s="27"/>
      <c r="I69" s="27"/>
    </row>
    <row r="70" spans="1:10">
      <c r="A70" s="28" t="s">
        <v>136</v>
      </c>
      <c r="B70" s="47">
        <v>-73.854299999999995</v>
      </c>
      <c r="C70" s="47">
        <v>-80.604600000000005</v>
      </c>
      <c r="D70" s="47">
        <v>-118.1377</v>
      </c>
      <c r="E70" s="27"/>
      <c r="F70" s="27"/>
      <c r="G70" s="27"/>
      <c r="H70" s="27"/>
      <c r="I70" s="27"/>
      <c r="J70" s="27"/>
    </row>
    <row r="71" spans="1:10">
      <c r="A71" s="28" t="s">
        <v>138</v>
      </c>
      <c r="B71" s="47">
        <v>-106.67749999999999</v>
      </c>
      <c r="C71" s="47">
        <v>152.21889999999999</v>
      </c>
      <c r="D71" s="47">
        <v>-65.032300000000006</v>
      </c>
      <c r="E71" s="27"/>
      <c r="F71" s="27"/>
      <c r="G71" s="27"/>
      <c r="H71" s="27"/>
      <c r="I71" s="27"/>
      <c r="J71" s="27"/>
    </row>
    <row r="72" spans="1:10">
      <c r="A72" s="28" t="s">
        <v>137</v>
      </c>
      <c r="B72" s="47">
        <v>-75.883899999999997</v>
      </c>
      <c r="C72" s="47">
        <v>36.272100000000002</v>
      </c>
      <c r="D72" s="27">
        <v>-137.70240000000001</v>
      </c>
      <c r="E72" s="27"/>
      <c r="F72" s="27"/>
      <c r="G72" s="27"/>
      <c r="H72" s="27"/>
      <c r="I72" s="27"/>
    </row>
    <row r="73" spans="1:10">
      <c r="A73" s="28" t="s">
        <v>211</v>
      </c>
      <c r="B73" s="47">
        <v>-105.1879</v>
      </c>
      <c r="C73" s="47">
        <v>137.179</v>
      </c>
      <c r="D73" s="27">
        <v>-62.822800000000001</v>
      </c>
      <c r="E73" s="27"/>
      <c r="F73" s="27"/>
      <c r="G73" s="27"/>
      <c r="H73" s="27"/>
      <c r="I73" s="27"/>
    </row>
    <row r="74" spans="1:10">
      <c r="A74" s="28" t="s">
        <v>139</v>
      </c>
      <c r="B74" s="47">
        <v>-77.032700000000006</v>
      </c>
      <c r="C74" s="47">
        <v>23.906600000000001</v>
      </c>
      <c r="D74" s="27">
        <v>-136.16839999999999</v>
      </c>
      <c r="E74" s="27"/>
      <c r="F74" s="27"/>
      <c r="G74" s="27"/>
      <c r="H74" s="27"/>
      <c r="I74" s="27"/>
    </row>
    <row r="75" spans="1:10">
      <c r="A75" s="28" t="s">
        <v>212</v>
      </c>
      <c r="B75" s="28">
        <v>-102.19880000000001</v>
      </c>
      <c r="C75" s="28">
        <v>123.6336</v>
      </c>
      <c r="D75" s="28">
        <v>-60.393599999999999</v>
      </c>
      <c r="E75" s="27"/>
      <c r="F75" s="27"/>
      <c r="G75" s="27"/>
      <c r="H75" s="27"/>
      <c r="I75" s="27"/>
      <c r="J75" s="27"/>
    </row>
    <row r="76" spans="1:10">
      <c r="A76" s="28" t="s">
        <v>140</v>
      </c>
      <c r="B76" s="28">
        <v>-75.068899999999999</v>
      </c>
      <c r="C76" s="28">
        <v>10.5297</v>
      </c>
      <c r="D76" s="27">
        <v>-131.89230000000001</v>
      </c>
      <c r="E76" s="27"/>
      <c r="F76" s="27"/>
      <c r="G76" s="27"/>
      <c r="H76" s="27"/>
      <c r="I76" s="27"/>
    </row>
    <row r="77" spans="1:10">
      <c r="A77" s="28" t="s">
        <v>213</v>
      </c>
      <c r="B77" s="28">
        <v>-111.01900000000001</v>
      </c>
      <c r="C77" s="28">
        <v>152.64330000000001</v>
      </c>
      <c r="D77" s="28">
        <v>-57.292499999999997</v>
      </c>
      <c r="E77" s="27"/>
      <c r="F77" s="27"/>
      <c r="G77" s="27"/>
      <c r="H77" s="27"/>
      <c r="I77" s="27"/>
      <c r="J77" s="27"/>
    </row>
    <row r="78" spans="1:10">
      <c r="A78" s="28" t="s">
        <v>214</v>
      </c>
      <c r="B78" s="28">
        <v>-76.468000000000004</v>
      </c>
      <c r="C78" s="28">
        <v>36.851199999999999</v>
      </c>
      <c r="D78" s="27">
        <v>-129.06720000000001</v>
      </c>
      <c r="E78" s="27"/>
      <c r="F78" s="27"/>
      <c r="G78" s="27"/>
      <c r="H78" s="27"/>
    </row>
    <row r="79" spans="1:10">
      <c r="A79" s="28" t="s">
        <v>215</v>
      </c>
      <c r="B79" s="28">
        <v>-109.5532</v>
      </c>
      <c r="C79" s="28">
        <v>139.15010000000001</v>
      </c>
      <c r="D79" s="28">
        <v>-55.427799999999998</v>
      </c>
      <c r="E79" s="27"/>
      <c r="F79" s="27"/>
      <c r="G79" s="27"/>
      <c r="H79" s="27"/>
      <c r="I79" s="27"/>
      <c r="J79" s="27"/>
    </row>
    <row r="80" spans="1:10">
      <c r="A80" s="28" t="s">
        <v>216</v>
      </c>
      <c r="B80" s="28">
        <v>-77.098600000000005</v>
      </c>
      <c r="C80" s="28">
        <v>25.264700000000001</v>
      </c>
      <c r="D80" s="27">
        <v>-125.66630000000001</v>
      </c>
      <c r="E80" s="27"/>
      <c r="F80" s="27"/>
      <c r="G80" s="27"/>
      <c r="H80" s="27"/>
      <c r="I80" s="27"/>
    </row>
    <row r="81" spans="1:10">
      <c r="A81" s="28" t="s">
        <v>217</v>
      </c>
      <c r="B81" s="28">
        <v>-106.5454</v>
      </c>
      <c r="C81" s="28">
        <v>124.7183</v>
      </c>
      <c r="D81" s="28">
        <v>-52.664999999999999</v>
      </c>
      <c r="E81" s="27"/>
      <c r="F81" s="27"/>
      <c r="G81" s="27"/>
      <c r="H81" s="27"/>
      <c r="I81" s="27"/>
      <c r="J81" s="27"/>
    </row>
    <row r="82" spans="1:10">
      <c r="A82" s="28" t="s">
        <v>141</v>
      </c>
      <c r="B82" s="28">
        <v>-76.126999999999995</v>
      </c>
      <c r="C82" s="28">
        <v>10.4505</v>
      </c>
      <c r="D82" s="27">
        <v>-123.8456</v>
      </c>
      <c r="E82" s="27"/>
      <c r="F82" s="27"/>
      <c r="G82" s="27"/>
      <c r="H82" s="27"/>
    </row>
    <row r="83" spans="1:10">
      <c r="A83" s="28" t="s">
        <v>218</v>
      </c>
      <c r="B83" s="28">
        <v>-34.163400000000003</v>
      </c>
      <c r="C83" s="28">
        <v>185.3954</v>
      </c>
      <c r="D83" s="28">
        <v>-120.58669999999999</v>
      </c>
      <c r="E83" s="27"/>
      <c r="F83" s="27"/>
      <c r="G83" s="27"/>
      <c r="H83" s="27"/>
      <c r="I83" s="27"/>
      <c r="J83" s="27"/>
    </row>
    <row r="84" spans="1:10">
      <c r="A84" s="28" t="s">
        <v>142</v>
      </c>
      <c r="B84" s="28">
        <v>-50.482199999999999</v>
      </c>
      <c r="C84" s="28">
        <v>41.715000000000003</v>
      </c>
      <c r="D84" s="27">
        <v>-153.78630000000001</v>
      </c>
      <c r="E84" s="27"/>
      <c r="F84" s="27"/>
      <c r="G84" s="27"/>
      <c r="H84" s="27"/>
      <c r="I84" s="27"/>
    </row>
    <row r="85" spans="1:10">
      <c r="A85" s="28" t="s">
        <v>219</v>
      </c>
      <c r="B85" s="28">
        <v>-8.8412000000000006</v>
      </c>
      <c r="C85" s="28">
        <v>163.56649999999999</v>
      </c>
      <c r="D85" s="27">
        <v>-119.54170000000001</v>
      </c>
      <c r="E85" s="27"/>
      <c r="F85" s="27"/>
      <c r="G85" s="27"/>
      <c r="H85" s="27"/>
      <c r="I85" s="27"/>
    </row>
    <row r="86" spans="1:10">
      <c r="A86" s="28" t="s">
        <v>220</v>
      </c>
      <c r="B86" s="28">
        <v>-44.991700000000002</v>
      </c>
      <c r="C86" s="28">
        <v>41.012900000000002</v>
      </c>
      <c r="D86" s="27">
        <v>-150.989</v>
      </c>
      <c r="E86" s="27"/>
      <c r="F86" s="27"/>
      <c r="G86" s="27"/>
      <c r="H86" s="27"/>
      <c r="I86" s="27"/>
    </row>
    <row r="87" spans="1:10">
      <c r="A87" s="28" t="s">
        <v>221</v>
      </c>
      <c r="B87" s="28">
        <v>17.7395</v>
      </c>
      <c r="C87" s="28">
        <v>130.79810000000001</v>
      </c>
      <c r="D87" s="27">
        <v>-109.1618</v>
      </c>
      <c r="E87" s="27"/>
      <c r="F87" s="27"/>
      <c r="G87" s="27"/>
      <c r="H87" s="27"/>
      <c r="I87" s="27"/>
    </row>
    <row r="88" spans="1:10">
      <c r="A88" s="28" t="s">
        <v>143</v>
      </c>
      <c r="B88" s="28">
        <v>-38.619999999999997</v>
      </c>
      <c r="C88" s="28">
        <v>40.591700000000003</v>
      </c>
      <c r="D88" s="27">
        <v>-145.3092</v>
      </c>
      <c r="E88" s="27"/>
      <c r="F88" s="27"/>
      <c r="G88" s="27"/>
      <c r="H88" s="27"/>
    </row>
    <row r="89" spans="1:10">
      <c r="A89" s="28" t="s">
        <v>222</v>
      </c>
      <c r="B89" s="28">
        <v>-27.319600000000001</v>
      </c>
      <c r="C89" s="28">
        <v>195.09819999999999</v>
      </c>
      <c r="D89" s="28">
        <v>-126.06100000000001</v>
      </c>
      <c r="E89" s="27"/>
      <c r="F89" s="27"/>
      <c r="G89" s="27"/>
      <c r="H89" s="27"/>
      <c r="I89" s="27"/>
      <c r="J89" s="27"/>
    </row>
    <row r="90" spans="1:10">
      <c r="A90" s="28" t="s">
        <v>223</v>
      </c>
      <c r="B90" s="28">
        <v>-51.3474</v>
      </c>
      <c r="C90" s="28">
        <v>31.894400000000001</v>
      </c>
      <c r="D90" s="27">
        <v>-155.27879999999999</v>
      </c>
      <c r="E90" s="27"/>
      <c r="F90" s="27"/>
      <c r="G90" s="27"/>
      <c r="H90" s="27"/>
      <c r="I90" s="27"/>
    </row>
    <row r="91" spans="1:10">
      <c r="A91" s="28" t="s">
        <v>224</v>
      </c>
      <c r="B91" s="28">
        <v>-0.89119999999999999</v>
      </c>
      <c r="C91" s="28">
        <v>173.58850000000001</v>
      </c>
      <c r="D91" s="27">
        <v>-126.5869</v>
      </c>
      <c r="E91" s="27"/>
      <c r="F91" s="27"/>
      <c r="G91" s="27"/>
      <c r="H91" s="27"/>
      <c r="I91" s="27"/>
    </row>
    <row r="92" spans="1:10">
      <c r="A92" s="28" t="s">
        <v>225</v>
      </c>
      <c r="B92" s="28">
        <v>-46.493000000000002</v>
      </c>
      <c r="C92" s="28">
        <v>31.5657</v>
      </c>
      <c r="D92" s="27">
        <v>-151.9821</v>
      </c>
      <c r="E92" s="27"/>
      <c r="F92" s="27"/>
      <c r="G92" s="27"/>
      <c r="H92" s="27"/>
    </row>
    <row r="93" spans="1:10">
      <c r="A93" s="28" t="s">
        <v>226</v>
      </c>
      <c r="B93" s="28">
        <v>24.779199999999999</v>
      </c>
      <c r="C93" s="28">
        <v>141.5574</v>
      </c>
      <c r="D93" s="27">
        <v>-112.97799999999999</v>
      </c>
      <c r="E93" s="27"/>
      <c r="F93" s="27"/>
      <c r="G93" s="27"/>
      <c r="H93" s="27"/>
      <c r="I93" s="27"/>
    </row>
    <row r="94" spans="1:10">
      <c r="A94" s="28" t="s">
        <v>227</v>
      </c>
      <c r="B94" s="28">
        <v>-40.588799999999999</v>
      </c>
      <c r="C94" s="28">
        <v>31.627300000000002</v>
      </c>
      <c r="D94" s="27">
        <v>-146.66040000000001</v>
      </c>
      <c r="E94" s="27"/>
      <c r="F94" s="27"/>
      <c r="G94" s="27"/>
      <c r="H94" s="27"/>
      <c r="I94" s="27"/>
    </row>
    <row r="95" spans="1:10">
      <c r="A95" s="28" t="s">
        <v>228</v>
      </c>
      <c r="B95" s="28">
        <v>-47.603999999999999</v>
      </c>
      <c r="C95" s="28">
        <v>190.8321</v>
      </c>
      <c r="D95" s="27">
        <v>-111.1215</v>
      </c>
      <c r="E95" s="27"/>
      <c r="F95" s="27"/>
      <c r="G95" s="27"/>
      <c r="H95" s="27"/>
      <c r="I95" s="27"/>
    </row>
    <row r="96" spans="1:10">
      <c r="A96" s="28" t="s">
        <v>144</v>
      </c>
      <c r="B96" s="28">
        <v>-38.619999999999997</v>
      </c>
      <c r="C96" s="28">
        <v>40.591700000000003</v>
      </c>
      <c r="D96" s="27">
        <v>-145.3092</v>
      </c>
      <c r="E96" s="27"/>
      <c r="F96" s="27"/>
      <c r="G96" s="27"/>
      <c r="H96" s="27"/>
    </row>
    <row r="97" spans="1:10">
      <c r="A97" s="28" t="s">
        <v>229</v>
      </c>
      <c r="B97" s="28">
        <v>-74.462999999999994</v>
      </c>
      <c r="C97" s="28">
        <v>186.26240000000001</v>
      </c>
      <c r="D97" s="27">
        <v>-79.002200000000002</v>
      </c>
      <c r="E97" s="27"/>
      <c r="F97" s="27"/>
      <c r="G97" s="27"/>
      <c r="H97" s="27"/>
      <c r="I97" s="27"/>
    </row>
    <row r="98" spans="1:10">
      <c r="A98" s="28" t="s">
        <v>145</v>
      </c>
      <c r="B98" s="28">
        <v>-44.991700000000002</v>
      </c>
      <c r="C98" s="28">
        <v>41.012900000000002</v>
      </c>
      <c r="D98" s="27">
        <v>-150.989</v>
      </c>
      <c r="E98" s="27"/>
      <c r="F98" s="27"/>
      <c r="G98" s="27"/>
      <c r="H98" s="27"/>
      <c r="I98" s="27"/>
    </row>
    <row r="99" spans="1:10">
      <c r="A99" s="28" t="s">
        <v>230</v>
      </c>
      <c r="B99" s="28">
        <v>-102.1472</v>
      </c>
      <c r="C99" s="28">
        <v>165.7166</v>
      </c>
      <c r="D99" s="28">
        <v>-69.012900000000002</v>
      </c>
      <c r="E99" s="27"/>
      <c r="F99" s="27"/>
      <c r="G99" s="27"/>
      <c r="H99" s="27"/>
      <c r="I99" s="27"/>
      <c r="J99" s="27"/>
    </row>
    <row r="100" spans="1:10">
      <c r="A100" s="28" t="s">
        <v>231</v>
      </c>
      <c r="B100" s="28">
        <v>-50.482199999999999</v>
      </c>
      <c r="C100" s="28">
        <v>41.715000000000003</v>
      </c>
      <c r="D100" s="27">
        <v>-153.78630000000001</v>
      </c>
      <c r="E100" s="27"/>
      <c r="F100" s="27"/>
      <c r="G100" s="27"/>
      <c r="H100" s="27"/>
      <c r="I100" s="27"/>
    </row>
    <row r="101" spans="1:10">
      <c r="A101" s="28" t="s">
        <v>232</v>
      </c>
      <c r="B101" s="28">
        <v>-45.448500000000003</v>
      </c>
      <c r="C101" s="28">
        <v>206.2294</v>
      </c>
      <c r="D101" s="28">
        <v>-116.5732</v>
      </c>
      <c r="E101" s="27"/>
      <c r="F101" s="27"/>
      <c r="G101" s="27"/>
      <c r="H101" s="27"/>
      <c r="I101" s="27"/>
      <c r="J101" s="27"/>
    </row>
    <row r="102" spans="1:10">
      <c r="A102" s="28" t="s">
        <v>146</v>
      </c>
      <c r="B102" s="28">
        <v>-40.588799999999999</v>
      </c>
      <c r="C102" s="28">
        <v>31.627300000000002</v>
      </c>
      <c r="D102" s="27">
        <v>-146.66040000000001</v>
      </c>
      <c r="E102" s="27"/>
      <c r="F102" s="27"/>
      <c r="G102" s="27"/>
      <c r="H102" s="27"/>
      <c r="I102" s="27"/>
    </row>
    <row r="103" spans="1:10">
      <c r="A103" s="28" t="s">
        <v>233</v>
      </c>
      <c r="B103" s="28">
        <v>-78.187899999999999</v>
      </c>
      <c r="C103" s="28">
        <v>196.85740000000001</v>
      </c>
      <c r="D103" s="28">
        <v>-77.724500000000006</v>
      </c>
      <c r="E103" s="27"/>
      <c r="F103" s="27"/>
      <c r="G103" s="27"/>
      <c r="H103" s="27"/>
      <c r="I103" s="27"/>
      <c r="J103" s="27"/>
    </row>
    <row r="104" spans="1:10">
      <c r="A104" s="28" t="s">
        <v>234</v>
      </c>
      <c r="B104" s="28">
        <v>-46.493000000000002</v>
      </c>
      <c r="C104" s="28">
        <v>31.5657</v>
      </c>
      <c r="D104" s="27">
        <v>-151.9821</v>
      </c>
      <c r="E104" s="27"/>
      <c r="F104" s="27"/>
      <c r="G104" s="27"/>
      <c r="H104" s="27"/>
    </row>
    <row r="105" spans="1:10">
      <c r="A105" s="28" t="s">
        <v>235</v>
      </c>
      <c r="B105" s="28">
        <v>-107.0943</v>
      </c>
      <c r="C105" s="28">
        <v>173.4778</v>
      </c>
      <c r="D105" s="28">
        <v>-65.502099999999999</v>
      </c>
      <c r="E105" s="27"/>
      <c r="F105" s="27"/>
      <c r="G105" s="27"/>
      <c r="H105" s="27"/>
      <c r="I105" s="27"/>
      <c r="J105" s="27"/>
    </row>
    <row r="106" spans="1:10">
      <c r="A106" s="28" t="s">
        <v>236</v>
      </c>
      <c r="B106" s="28">
        <v>-51.3474</v>
      </c>
      <c r="C106" s="28">
        <v>31.894400000000001</v>
      </c>
      <c r="D106" s="27">
        <v>-155.27879999999999</v>
      </c>
      <c r="E106" s="27"/>
      <c r="F106" s="27"/>
      <c r="G106" s="27"/>
      <c r="H106" s="27"/>
      <c r="I106" s="27"/>
    </row>
    <row r="107" spans="1:10">
      <c r="A107" s="28" t="s">
        <v>237</v>
      </c>
      <c r="B107" s="28">
        <v>10.222899999999999</v>
      </c>
      <c r="C107" s="28">
        <v>131.6763</v>
      </c>
      <c r="D107" s="27">
        <v>-108.3673</v>
      </c>
      <c r="E107" s="27"/>
      <c r="F107" s="27"/>
      <c r="G107" s="27"/>
      <c r="H107" s="27"/>
      <c r="I107" s="27"/>
    </row>
    <row r="108" spans="1:10">
      <c r="A108" s="28" t="s">
        <v>238</v>
      </c>
      <c r="B108" s="28">
        <v>-33.172699999999999</v>
      </c>
      <c r="C108" s="28">
        <v>37.5</v>
      </c>
      <c r="D108" s="27">
        <v>-139.66810000000001</v>
      </c>
      <c r="E108" s="27"/>
      <c r="F108" s="27"/>
      <c r="G108" s="27"/>
      <c r="H108" s="27"/>
      <c r="I108" s="27"/>
    </row>
    <row r="109" spans="1:10">
      <c r="A109" s="28" t="s">
        <v>239</v>
      </c>
      <c r="B109" s="28">
        <v>-29.2408</v>
      </c>
      <c r="C109" s="28">
        <v>172.2877</v>
      </c>
      <c r="D109" s="28">
        <v>-118.8235</v>
      </c>
      <c r="E109" s="27"/>
      <c r="F109" s="27"/>
      <c r="G109" s="27"/>
      <c r="H109" s="27"/>
      <c r="I109" s="27"/>
      <c r="J109" s="27"/>
    </row>
    <row r="110" spans="1:10">
      <c r="A110" s="28" t="s">
        <v>240</v>
      </c>
      <c r="B110" s="28">
        <v>-33.172699999999999</v>
      </c>
      <c r="C110" s="28">
        <v>37.5</v>
      </c>
      <c r="D110" s="27">
        <v>-139.66810000000001</v>
      </c>
      <c r="E110" s="27"/>
      <c r="F110" s="27"/>
      <c r="G110" s="27"/>
      <c r="H110" s="27"/>
      <c r="I110" s="27"/>
    </row>
    <row r="111" spans="1:10">
      <c r="A111" s="28" t="s">
        <v>241</v>
      </c>
      <c r="B111" s="28">
        <v>-67.398499999999999</v>
      </c>
      <c r="C111" s="28">
        <v>135.19579999999999</v>
      </c>
      <c r="D111" s="28">
        <v>-83.641000000000005</v>
      </c>
      <c r="E111" s="27"/>
      <c r="F111" s="27"/>
      <c r="G111" s="27"/>
      <c r="H111" s="27"/>
      <c r="I111" s="27"/>
      <c r="J111" s="27"/>
    </row>
    <row r="112" spans="1:10">
      <c r="A112" s="28" t="s">
        <v>242</v>
      </c>
      <c r="B112" s="28">
        <v>-33.172699999999999</v>
      </c>
      <c r="C112" s="28">
        <v>37.5</v>
      </c>
      <c r="D112" s="27">
        <v>-139.66810000000001</v>
      </c>
      <c r="E112" s="27"/>
      <c r="F112" s="27"/>
      <c r="G112" s="27"/>
      <c r="H112" s="27"/>
      <c r="I112" s="27"/>
    </row>
    <row r="113" spans="1:10">
      <c r="A113" s="28" t="s">
        <v>243</v>
      </c>
      <c r="B113" s="28">
        <v>-20.1675</v>
      </c>
      <c r="C113" s="28">
        <v>22.4573</v>
      </c>
      <c r="D113" s="27">
        <v>-13.677</v>
      </c>
      <c r="E113" s="27"/>
      <c r="F113" s="27"/>
      <c r="G113" s="27"/>
      <c r="H113" s="27"/>
      <c r="I113" s="27"/>
    </row>
    <row r="114" spans="1:10">
      <c r="A114" s="28" t="s">
        <v>244</v>
      </c>
      <c r="B114" s="28">
        <v>-65.172300000000007</v>
      </c>
      <c r="C114" s="28">
        <v>-251.3715</v>
      </c>
      <c r="D114" s="28">
        <v>-82.834299999999999</v>
      </c>
      <c r="E114" s="27"/>
      <c r="F114" s="27"/>
      <c r="G114" s="27"/>
      <c r="H114" s="27"/>
      <c r="I114" s="27"/>
      <c r="J114" s="27"/>
    </row>
    <row r="115" spans="1:10">
      <c r="A115" s="28" t="s">
        <v>245</v>
      </c>
      <c r="B115" s="28">
        <v>-12.4351</v>
      </c>
      <c r="C115" s="28">
        <v>27.8675</v>
      </c>
      <c r="D115" s="27">
        <v>-14.9</v>
      </c>
      <c r="E115" s="27"/>
      <c r="F115" s="27"/>
      <c r="G115" s="27"/>
      <c r="H115" s="27"/>
      <c r="I115" s="27"/>
    </row>
    <row r="116" spans="1:10">
      <c r="A116" s="28" t="s">
        <v>246</v>
      </c>
      <c r="B116" s="28">
        <v>-65.172300000000007</v>
      </c>
      <c r="C116" s="28">
        <v>-251.3715</v>
      </c>
      <c r="D116" s="28">
        <v>-82.834299999999999</v>
      </c>
      <c r="E116" s="27"/>
      <c r="F116" s="27"/>
      <c r="G116" s="27"/>
      <c r="H116" s="27"/>
      <c r="I116" s="27"/>
      <c r="J116" s="27"/>
    </row>
    <row r="117" spans="1:10">
      <c r="A117" s="28" t="s">
        <v>247</v>
      </c>
      <c r="B117" s="28">
        <v>-6.0952000000000002</v>
      </c>
      <c r="C117" s="28">
        <v>183.6172</v>
      </c>
      <c r="D117" s="27">
        <v>-116.27670000000001</v>
      </c>
      <c r="E117" s="27"/>
      <c r="F117" s="27"/>
      <c r="G117" s="27"/>
      <c r="H117" s="27"/>
      <c r="I117" s="27"/>
    </row>
    <row r="118" spans="1:10">
      <c r="A118" s="28" t="s">
        <v>248</v>
      </c>
      <c r="B118" s="28">
        <v>5</v>
      </c>
      <c r="C118" s="28">
        <v>70</v>
      </c>
      <c r="D118" s="27">
        <v>-70</v>
      </c>
      <c r="E118" s="27"/>
      <c r="F118" s="27"/>
      <c r="G118" s="27"/>
      <c r="H118" s="27"/>
    </row>
    <row r="119" spans="1:10">
      <c r="A119" s="28" t="s">
        <v>249</v>
      </c>
      <c r="B119" s="28">
        <v>-36.492800000000003</v>
      </c>
      <c r="C119" s="28">
        <v>-7.5754999999999999</v>
      </c>
      <c r="D119" s="27">
        <v>-108.66240000000001</v>
      </c>
      <c r="E119" s="27"/>
      <c r="F119" s="27"/>
      <c r="G119" s="27"/>
      <c r="H119" s="27"/>
      <c r="I119" s="27"/>
    </row>
    <row r="120" spans="1:10">
      <c r="A120" s="28" t="s">
        <v>251</v>
      </c>
      <c r="B120" s="28">
        <v>12.8292</v>
      </c>
      <c r="C120" s="28">
        <v>161.9187</v>
      </c>
      <c r="D120" s="27">
        <v>-108.7861</v>
      </c>
      <c r="E120" s="27"/>
      <c r="F120" s="27"/>
      <c r="G120" s="27"/>
      <c r="H120" s="27"/>
      <c r="I120" s="27"/>
    </row>
    <row r="121" spans="1:10">
      <c r="A121" s="28" t="s">
        <v>250</v>
      </c>
      <c r="B121" s="28">
        <v>5</v>
      </c>
      <c r="C121" s="28">
        <v>70</v>
      </c>
      <c r="D121" s="27">
        <v>-70</v>
      </c>
      <c r="E121" s="27"/>
      <c r="F121" s="27"/>
      <c r="G121" s="27"/>
      <c r="H121" s="27"/>
    </row>
    <row r="122" spans="1:10">
      <c r="A122" s="28" t="s">
        <v>252</v>
      </c>
      <c r="B122" s="28">
        <v>-36.492800000000003</v>
      </c>
      <c r="C122" s="28">
        <v>-7.5754999999999999</v>
      </c>
      <c r="D122" s="27">
        <v>-108.66240000000001</v>
      </c>
      <c r="E122" s="27"/>
      <c r="F122" s="27"/>
      <c r="G122" s="27"/>
      <c r="H122" s="27"/>
      <c r="I122" s="27"/>
    </row>
    <row r="123" spans="1:10">
      <c r="A123" s="28" t="s">
        <v>253</v>
      </c>
      <c r="B123" s="28">
        <v>23.572700000000001</v>
      </c>
      <c r="C123" s="28">
        <v>135.76920000000001</v>
      </c>
      <c r="D123" s="27">
        <v>-101.3896</v>
      </c>
      <c r="E123" s="27"/>
      <c r="F123" s="27"/>
      <c r="G123" s="27"/>
      <c r="H123" s="27"/>
      <c r="I123" s="27"/>
    </row>
    <row r="124" spans="1:10">
      <c r="A124" s="28" t="s">
        <v>254</v>
      </c>
      <c r="B124" s="28">
        <v>5</v>
      </c>
      <c r="C124" s="28">
        <v>70</v>
      </c>
      <c r="D124" s="27">
        <v>-70</v>
      </c>
      <c r="E124" s="27"/>
      <c r="F124" s="27"/>
      <c r="G124" s="27"/>
      <c r="H124" s="27"/>
    </row>
    <row r="125" spans="1:10">
      <c r="A125" s="28" t="s">
        <v>255</v>
      </c>
      <c r="B125" s="28">
        <v>-36.492800000000003</v>
      </c>
      <c r="C125" s="28">
        <v>-7.5754999999999999</v>
      </c>
      <c r="D125" s="27">
        <v>-108.66240000000001</v>
      </c>
      <c r="E125" s="27"/>
      <c r="F125" s="27"/>
      <c r="G125" s="27"/>
      <c r="H125" s="27"/>
      <c r="I125" s="27"/>
    </row>
    <row r="126" spans="1:10">
      <c r="A126" s="28" t="s">
        <v>256</v>
      </c>
      <c r="B126" s="28">
        <v>-75.261600000000001</v>
      </c>
      <c r="C126" s="28">
        <v>195.4649</v>
      </c>
      <c r="D126" s="28">
        <v>-63.2759</v>
      </c>
      <c r="E126" s="27"/>
      <c r="F126" s="27"/>
      <c r="G126" s="27"/>
      <c r="H126" s="27"/>
      <c r="I126" s="27"/>
      <c r="J126" s="27"/>
    </row>
    <row r="127" spans="1:10">
      <c r="A127" s="28" t="s">
        <v>257</v>
      </c>
      <c r="B127" s="28">
        <v>5</v>
      </c>
      <c r="C127" s="28">
        <v>70</v>
      </c>
      <c r="D127" s="27">
        <v>-70</v>
      </c>
      <c r="E127" s="27"/>
      <c r="F127" s="27"/>
      <c r="G127" s="27"/>
      <c r="H127" s="27"/>
    </row>
    <row r="128" spans="1:10">
      <c r="A128" s="28" t="s">
        <v>258</v>
      </c>
      <c r="B128" s="28">
        <v>-36.492800000000003</v>
      </c>
      <c r="C128" s="28">
        <v>-7.5754999999999999</v>
      </c>
      <c r="D128" s="27">
        <v>-108.66240000000001</v>
      </c>
      <c r="E128" s="27"/>
      <c r="F128" s="27"/>
      <c r="G128" s="27"/>
      <c r="H128" s="27"/>
      <c r="I128" s="27"/>
    </row>
    <row r="129" spans="1:10">
      <c r="A129" s="28" t="s">
        <v>259</v>
      </c>
      <c r="B129" s="28">
        <v>-57.173900000000003</v>
      </c>
      <c r="C129" s="28">
        <v>163.5591</v>
      </c>
      <c r="D129" s="28">
        <v>-69.044499999999999</v>
      </c>
      <c r="E129" s="27"/>
      <c r="F129" s="27"/>
      <c r="G129" s="27"/>
      <c r="H129" s="27"/>
      <c r="I129" s="27"/>
      <c r="J129" s="27"/>
    </row>
    <row r="130" spans="1:10">
      <c r="A130" s="28" t="s">
        <v>260</v>
      </c>
      <c r="B130" s="28">
        <v>5</v>
      </c>
      <c r="C130" s="28">
        <v>70</v>
      </c>
      <c r="D130" s="27">
        <v>-70</v>
      </c>
      <c r="E130" s="27"/>
      <c r="F130" s="27"/>
      <c r="G130" s="27"/>
      <c r="H130" s="27"/>
    </row>
    <row r="131" spans="1:10">
      <c r="A131" s="28" t="s">
        <v>261</v>
      </c>
      <c r="B131" s="28">
        <v>-36.492800000000003</v>
      </c>
      <c r="C131" s="28">
        <v>-7.5754999999999999</v>
      </c>
      <c r="D131" s="27">
        <v>-108.66240000000001</v>
      </c>
      <c r="E131" s="27"/>
      <c r="F131" s="27"/>
      <c r="G131" s="27"/>
      <c r="H131" s="27"/>
      <c r="I131" s="27"/>
    </row>
    <row r="132" spans="1:10">
      <c r="A132" s="28" t="s">
        <v>262</v>
      </c>
      <c r="B132" s="28">
        <v>-50.6004</v>
      </c>
      <c r="C132" s="28">
        <v>132.88980000000001</v>
      </c>
      <c r="D132" s="28">
        <v>-62.519300000000001</v>
      </c>
      <c r="E132" s="27"/>
      <c r="F132" s="27"/>
      <c r="G132" s="27"/>
      <c r="H132" s="27"/>
      <c r="I132" s="27"/>
      <c r="J132" s="27"/>
    </row>
    <row r="133" spans="1:10">
      <c r="A133" s="28" t="s">
        <v>263</v>
      </c>
      <c r="B133" s="28">
        <v>5</v>
      </c>
      <c r="C133" s="28">
        <v>70</v>
      </c>
      <c r="D133" s="27">
        <v>-70</v>
      </c>
      <c r="E133" s="27"/>
      <c r="F133" s="27"/>
      <c r="G133" s="27"/>
      <c r="H133" s="27"/>
    </row>
    <row r="134" spans="1:10">
      <c r="A134" s="28" t="s">
        <v>264</v>
      </c>
      <c r="B134" s="28">
        <v>-36.492800000000003</v>
      </c>
      <c r="C134" s="28">
        <v>-7.5754999999999999</v>
      </c>
      <c r="D134" s="27">
        <v>-108.66240000000001</v>
      </c>
      <c r="E134" s="27"/>
      <c r="F134" s="27"/>
      <c r="G134" s="27"/>
      <c r="H134" s="27"/>
      <c r="I134" s="27"/>
    </row>
    <row r="135" spans="1:10">
      <c r="A135" s="28" t="s">
        <v>265</v>
      </c>
      <c r="B135" s="28">
        <v>-46.160800000000002</v>
      </c>
      <c r="C135" s="28">
        <v>206.16030000000001</v>
      </c>
      <c r="D135" s="28">
        <v>-100.3021</v>
      </c>
      <c r="E135" s="27"/>
      <c r="F135" s="27"/>
      <c r="G135" s="27"/>
      <c r="H135" s="27"/>
      <c r="I135" s="27"/>
      <c r="J135" s="27"/>
    </row>
    <row r="136" spans="1:10">
      <c r="A136" s="28" t="s">
        <v>266</v>
      </c>
      <c r="B136" s="28">
        <v>5</v>
      </c>
      <c r="C136" s="28">
        <v>70</v>
      </c>
      <c r="D136" s="27">
        <v>-70</v>
      </c>
      <c r="E136" s="27"/>
      <c r="F136" s="27"/>
      <c r="G136" s="27"/>
    </row>
    <row r="137" spans="1:10">
      <c r="A137" s="28" t="s">
        <v>267</v>
      </c>
      <c r="B137" s="28">
        <v>-36.492800000000003</v>
      </c>
      <c r="C137" s="28">
        <v>-7.5754999999999999</v>
      </c>
      <c r="D137" s="27">
        <v>-108.66240000000001</v>
      </c>
      <c r="E137" s="27"/>
      <c r="F137" s="27"/>
      <c r="G137" s="27"/>
      <c r="H137" s="27"/>
      <c r="I137" s="27"/>
    </row>
    <row r="138" spans="1:10">
      <c r="A138" s="28" t="s">
        <v>268</v>
      </c>
      <c r="B138" s="28">
        <v>-40.453400000000002</v>
      </c>
      <c r="C138" s="28">
        <v>163.30119999999999</v>
      </c>
      <c r="D138" s="28">
        <v>-97.658900000000003</v>
      </c>
      <c r="E138" s="27"/>
      <c r="F138" s="27"/>
      <c r="G138" s="27"/>
      <c r="H138" s="27"/>
      <c r="I138" s="27"/>
      <c r="J138" s="27"/>
    </row>
    <row r="139" spans="1:10">
      <c r="A139" s="28" t="s">
        <v>269</v>
      </c>
      <c r="B139" s="28">
        <v>5</v>
      </c>
      <c r="C139" s="28">
        <v>70</v>
      </c>
      <c r="D139" s="27">
        <v>-70</v>
      </c>
      <c r="E139" s="27"/>
      <c r="F139" s="27"/>
      <c r="G139" s="27"/>
      <c r="H139" s="27"/>
    </row>
    <row r="140" spans="1:10">
      <c r="A140" s="28" t="s">
        <v>270</v>
      </c>
      <c r="B140" s="28">
        <v>-36.492800000000003</v>
      </c>
      <c r="C140" s="28">
        <v>-7.5754999999999999</v>
      </c>
      <c r="D140" s="27">
        <v>-108.66240000000001</v>
      </c>
      <c r="E140" s="27"/>
      <c r="F140" s="27"/>
      <c r="G140" s="27"/>
      <c r="H140" s="27"/>
      <c r="I140" s="27"/>
    </row>
    <row r="141" spans="1:10">
      <c r="A141" s="28" t="s">
        <v>147</v>
      </c>
      <c r="B141" s="28">
        <v>-26.649899999999999</v>
      </c>
      <c r="C141" s="28">
        <v>130.29740000000001</v>
      </c>
      <c r="D141" s="28">
        <v>-87.897499999999994</v>
      </c>
      <c r="E141" s="27"/>
      <c r="F141" s="27"/>
      <c r="G141" s="27"/>
      <c r="H141" s="27"/>
      <c r="I141" s="27"/>
      <c r="J141" s="27"/>
    </row>
    <row r="142" spans="1:10">
      <c r="A142" s="28" t="s">
        <v>271</v>
      </c>
      <c r="B142" s="28">
        <v>5</v>
      </c>
      <c r="C142" s="28">
        <v>70</v>
      </c>
      <c r="D142" s="27">
        <v>-70</v>
      </c>
      <c r="E142" s="27"/>
      <c r="F142" s="27"/>
      <c r="G142" s="27"/>
      <c r="H142" s="27"/>
    </row>
    <row r="143" spans="1:10">
      <c r="A143" s="28" t="s">
        <v>272</v>
      </c>
      <c r="B143" s="28">
        <v>-36.492800000000003</v>
      </c>
      <c r="C143" s="28">
        <v>-7.5754999999999999</v>
      </c>
      <c r="D143" s="27">
        <v>-108.66240000000001</v>
      </c>
      <c r="E143" s="27"/>
      <c r="F143" s="27"/>
      <c r="G143" s="27"/>
      <c r="H143" s="27"/>
      <c r="I143" s="27"/>
    </row>
    <row r="144" spans="1:10">
      <c r="A144" s="28" t="s">
        <v>273</v>
      </c>
      <c r="B144" s="28">
        <v>-59.631999999999998</v>
      </c>
      <c r="C144" s="28">
        <v>18.4421</v>
      </c>
      <c r="D144" s="27">
        <v>-37.764200000000002</v>
      </c>
      <c r="E144" s="27"/>
      <c r="F144" s="27"/>
      <c r="G144" s="27"/>
      <c r="H144" s="27"/>
    </row>
    <row r="145" spans="1:9">
      <c r="A145" s="28" t="s">
        <v>274</v>
      </c>
      <c r="B145" s="28">
        <v>-64.752300000000005</v>
      </c>
      <c r="C145" s="28">
        <v>44.148499999999999</v>
      </c>
      <c r="D145" s="27">
        <v>-119.44799999999999</v>
      </c>
      <c r="E145" s="27"/>
      <c r="F145" s="27"/>
      <c r="G145" s="27"/>
      <c r="H145" s="27"/>
      <c r="I145" s="27"/>
    </row>
    <row r="146" spans="1:9">
      <c r="A146" s="28" t="s">
        <v>275</v>
      </c>
      <c r="B146" s="28">
        <v>-42.6175</v>
      </c>
      <c r="C146" s="28">
        <v>21.355599999999999</v>
      </c>
      <c r="D146" s="27">
        <v>-26.190100000000001</v>
      </c>
      <c r="E146" s="27"/>
      <c r="F146" s="27"/>
      <c r="G146" s="27"/>
      <c r="H146" s="27"/>
      <c r="I146" s="27"/>
    </row>
    <row r="147" spans="1:9">
      <c r="A147" s="28" t="s">
        <v>148</v>
      </c>
      <c r="B147" s="28">
        <v>-64.752300000000005</v>
      </c>
      <c r="C147" s="28">
        <v>44.148499999999999</v>
      </c>
      <c r="D147" s="27">
        <v>-119.44799999999999</v>
      </c>
      <c r="E147" s="27"/>
      <c r="F147" s="27"/>
      <c r="G147" s="27"/>
      <c r="H147" s="27"/>
      <c r="I147" s="27"/>
    </row>
    <row r="148" spans="1:9">
      <c r="A148" s="28" t="s">
        <v>276</v>
      </c>
      <c r="B148" s="28">
        <v>-60.243299999999998</v>
      </c>
      <c r="C148" s="28">
        <v>35.692100000000003</v>
      </c>
      <c r="D148" s="27">
        <v>-46.404899999999998</v>
      </c>
      <c r="E148" s="27"/>
      <c r="F148" s="27"/>
      <c r="G148" s="27"/>
      <c r="H148" s="27"/>
      <c r="I148" s="27"/>
    </row>
    <row r="149" spans="1:9">
      <c r="A149" s="28" t="s">
        <v>277</v>
      </c>
      <c r="B149" s="28">
        <v>-40.538800000000002</v>
      </c>
      <c r="C149" s="28">
        <v>38.296199999999999</v>
      </c>
      <c r="D149" s="27">
        <v>-81.873900000000006</v>
      </c>
      <c r="E149" s="27"/>
      <c r="F149" s="27"/>
      <c r="G149" s="27"/>
      <c r="H149" s="27"/>
      <c r="I149" s="27"/>
    </row>
    <row r="150" spans="1:9">
      <c r="A150" s="28" t="s">
        <v>278</v>
      </c>
      <c r="B150" s="28">
        <v>-64.752300000000005</v>
      </c>
      <c r="C150" s="28">
        <v>44.148499999999999</v>
      </c>
      <c r="D150" s="27">
        <v>-119.44799999999999</v>
      </c>
      <c r="E150" s="27"/>
      <c r="F150" s="27"/>
      <c r="G150" s="27"/>
      <c r="H150" s="27"/>
      <c r="I150" s="27"/>
    </row>
    <row r="151" spans="1:9">
      <c r="A151" s="28" t="s">
        <v>279</v>
      </c>
      <c r="B151" s="28">
        <v>-39.777700000000003</v>
      </c>
      <c r="C151" s="28">
        <v>35.2303</v>
      </c>
      <c r="D151" s="27">
        <v>-34.096800000000002</v>
      </c>
      <c r="E151" s="27"/>
      <c r="F151" s="27"/>
      <c r="G151" s="27"/>
      <c r="H151" s="27"/>
      <c r="I151" s="27"/>
    </row>
    <row r="152" spans="1:9">
      <c r="A152" s="28" t="s">
        <v>280</v>
      </c>
      <c r="B152" s="28">
        <v>-40.538800000000002</v>
      </c>
      <c r="C152" s="28">
        <v>38.296199999999999</v>
      </c>
      <c r="D152" s="27">
        <v>-81.873900000000006</v>
      </c>
      <c r="E152" s="27"/>
      <c r="F152" s="27"/>
      <c r="G152" s="27"/>
      <c r="H152" s="27"/>
      <c r="I152" s="27"/>
    </row>
    <row r="153" spans="1:9">
      <c r="A153" s="28" t="s">
        <v>281</v>
      </c>
      <c r="B153" s="28">
        <v>-64.752300000000005</v>
      </c>
      <c r="C153" s="28">
        <v>44.148499999999999</v>
      </c>
      <c r="D153" s="27">
        <v>-119.44799999999999</v>
      </c>
      <c r="E153" s="27"/>
      <c r="F153" s="27"/>
      <c r="G153" s="27"/>
      <c r="H153" s="27"/>
      <c r="I153" s="27"/>
    </row>
    <row r="154" spans="1:9">
      <c r="A154" s="28" t="s">
        <v>282</v>
      </c>
      <c r="B154" s="28">
        <v>-25.623999999999999</v>
      </c>
      <c r="C154" s="28">
        <v>34.681899999999999</v>
      </c>
      <c r="D154" s="27">
        <v>-23.8186</v>
      </c>
      <c r="E154" s="27"/>
      <c r="F154" s="27"/>
      <c r="G154" s="27"/>
      <c r="H154" s="27"/>
    </row>
    <row r="155" spans="1:9">
      <c r="A155" s="28" t="s">
        <v>283</v>
      </c>
      <c r="B155" s="28">
        <v>-40.538800000000002</v>
      </c>
      <c r="C155" s="28">
        <v>38.296199999999999</v>
      </c>
      <c r="D155" s="27">
        <v>-81.873900000000006</v>
      </c>
      <c r="E155" s="27"/>
      <c r="F155" s="27"/>
      <c r="G155" s="27"/>
      <c r="H155" s="27"/>
      <c r="I155" s="27"/>
    </row>
    <row r="156" spans="1:9">
      <c r="A156" s="28" t="s">
        <v>284</v>
      </c>
      <c r="B156" s="28">
        <v>-64.752300000000005</v>
      </c>
      <c r="C156" s="28">
        <v>44.148499999999999</v>
      </c>
      <c r="D156" s="27">
        <v>-119.44799999999999</v>
      </c>
      <c r="E156" s="27"/>
      <c r="F156" s="27"/>
      <c r="G156" s="27"/>
      <c r="H156" s="27"/>
      <c r="I156" s="27"/>
    </row>
    <row r="157" spans="1:9">
      <c r="A157" s="28" t="s">
        <v>285</v>
      </c>
      <c r="B157" s="28">
        <v>-60.242600000000003</v>
      </c>
      <c r="C157" s="28">
        <v>36.660499999999999</v>
      </c>
      <c r="D157" s="27">
        <v>-47.222499999999997</v>
      </c>
      <c r="E157" s="27"/>
      <c r="F157" s="27"/>
      <c r="G157" s="27"/>
      <c r="H157" s="27"/>
      <c r="I157" s="27"/>
    </row>
    <row r="158" spans="1:9">
      <c r="A158" s="28" t="s">
        <v>286</v>
      </c>
      <c r="B158" s="28">
        <v>-88.533299999999997</v>
      </c>
      <c r="C158" s="28">
        <v>43.581099999999999</v>
      </c>
      <c r="D158" s="27">
        <v>-54.446199999999997</v>
      </c>
      <c r="E158" s="27"/>
      <c r="F158" s="27"/>
      <c r="G158" s="27"/>
      <c r="H158" s="27"/>
      <c r="I158" s="27"/>
    </row>
    <row r="159" spans="1:9">
      <c r="A159" s="28" t="s">
        <v>287</v>
      </c>
      <c r="B159" s="28">
        <v>-58.054299999999998</v>
      </c>
      <c r="C159" s="28">
        <v>53.9377</v>
      </c>
      <c r="D159" s="27">
        <v>-128.12389999999999</v>
      </c>
      <c r="E159" s="27"/>
      <c r="F159" s="27"/>
      <c r="G159" s="27"/>
      <c r="H159" s="27"/>
      <c r="I159" s="27"/>
    </row>
    <row r="160" spans="1:9">
      <c r="A160" s="28" t="s">
        <v>288</v>
      </c>
      <c r="B160" s="28">
        <v>-20.703800000000001</v>
      </c>
      <c r="C160" s="28">
        <v>46.497399999999999</v>
      </c>
      <c r="D160" s="27">
        <v>-41.212899999999998</v>
      </c>
      <c r="E160" s="27"/>
      <c r="F160" s="27"/>
      <c r="G160" s="27"/>
      <c r="H160" s="27"/>
      <c r="I160" s="27"/>
    </row>
    <row r="161" spans="1:10">
      <c r="A161" s="28" t="s">
        <v>289</v>
      </c>
      <c r="B161" s="28">
        <v>-88.533299999999997</v>
      </c>
      <c r="C161" s="28">
        <v>43.581099999999999</v>
      </c>
      <c r="D161" s="27">
        <v>-54.446199999999997</v>
      </c>
      <c r="E161" s="27"/>
      <c r="F161" s="27"/>
      <c r="G161" s="27"/>
      <c r="H161" s="27"/>
      <c r="I161" s="27"/>
    </row>
    <row r="162" spans="1:10">
      <c r="A162" s="28" t="s">
        <v>290</v>
      </c>
      <c r="B162" s="28">
        <v>-58.054299999999998</v>
      </c>
      <c r="C162" s="28">
        <v>53.9377</v>
      </c>
      <c r="D162" s="27">
        <v>-128.12389999999999</v>
      </c>
      <c r="E162" s="27"/>
      <c r="F162" s="27"/>
      <c r="G162" s="27"/>
      <c r="H162" s="27"/>
      <c r="I162" s="27"/>
    </row>
    <row r="163" spans="1:10">
      <c r="A163" s="28" t="s">
        <v>149</v>
      </c>
      <c r="B163" s="28">
        <v>-55.869</v>
      </c>
      <c r="C163" s="28">
        <v>17.7013</v>
      </c>
      <c r="D163" s="27">
        <v>-34.6479</v>
      </c>
      <c r="E163" s="27"/>
      <c r="F163" s="27"/>
      <c r="G163" s="27"/>
      <c r="H163" s="27"/>
    </row>
    <row r="164" spans="1:10">
      <c r="A164" s="28" t="s">
        <v>291</v>
      </c>
      <c r="B164" s="28">
        <v>-88.533299999999997</v>
      </c>
      <c r="C164" s="28">
        <v>43.581099999999999</v>
      </c>
      <c r="D164" s="27">
        <v>-54.446199999999997</v>
      </c>
      <c r="E164" s="27"/>
      <c r="F164" s="27"/>
      <c r="G164" s="27"/>
      <c r="H164" s="27"/>
      <c r="I164" s="27"/>
    </row>
    <row r="165" spans="1:10">
      <c r="A165" s="28" t="s">
        <v>292</v>
      </c>
      <c r="B165" s="28">
        <v>-58.054299999999998</v>
      </c>
      <c r="C165" s="28">
        <v>53.9377</v>
      </c>
      <c r="D165" s="27">
        <v>-128.12389999999999</v>
      </c>
      <c r="E165" s="27"/>
      <c r="F165" s="27"/>
      <c r="G165" s="27"/>
      <c r="H165" s="27"/>
      <c r="I165" s="27"/>
    </row>
    <row r="166" spans="1:10">
      <c r="A166" s="28" t="s">
        <v>293</v>
      </c>
      <c r="B166" s="28">
        <v>-5.915</v>
      </c>
      <c r="C166" s="28">
        <v>61.723500000000001</v>
      </c>
      <c r="D166" s="27">
        <v>-51.353900000000003</v>
      </c>
      <c r="E166" s="27"/>
      <c r="F166" s="27"/>
      <c r="G166" s="27"/>
      <c r="H166" s="27"/>
    </row>
    <row r="167" spans="1:10">
      <c r="A167" s="28" t="s">
        <v>294</v>
      </c>
      <c r="B167" s="28">
        <v>-58.614199999999997</v>
      </c>
      <c r="C167" s="28">
        <v>-8.6744000000000003</v>
      </c>
      <c r="D167" s="27">
        <v>-100.0376</v>
      </c>
      <c r="E167" s="27"/>
      <c r="F167" s="27"/>
      <c r="G167" s="27"/>
      <c r="H167" s="27"/>
      <c r="I167" s="27"/>
    </row>
    <row r="168" spans="1:10">
      <c r="A168" s="28" t="s">
        <v>295</v>
      </c>
      <c r="B168" s="28">
        <v>-4.5429000000000004</v>
      </c>
      <c r="C168" s="28">
        <v>58.710500000000003</v>
      </c>
      <c r="D168" s="27">
        <v>-46.143099999999997</v>
      </c>
      <c r="E168" s="27"/>
      <c r="F168" s="27"/>
      <c r="G168" s="27"/>
      <c r="H168" s="27"/>
    </row>
    <row r="169" spans="1:10">
      <c r="A169" s="28" t="s">
        <v>296</v>
      </c>
      <c r="B169" s="28">
        <v>-57.418599999999998</v>
      </c>
      <c r="C169" s="28">
        <v>-13.0739</v>
      </c>
      <c r="D169" s="28">
        <v>-101.4705</v>
      </c>
      <c r="E169" s="27"/>
      <c r="F169" s="27"/>
      <c r="G169" s="27"/>
      <c r="H169" s="27"/>
      <c r="I169" s="27"/>
      <c r="J169" s="27"/>
    </row>
    <row r="170" spans="1:10">
      <c r="A170" s="28" t="s">
        <v>297</v>
      </c>
      <c r="B170" s="28">
        <v>-1.8246</v>
      </c>
      <c r="C170" s="28">
        <v>54.403500000000001</v>
      </c>
      <c r="D170" s="27">
        <v>-41.319200000000002</v>
      </c>
      <c r="E170" s="27"/>
      <c r="F170" s="27"/>
      <c r="G170" s="27"/>
      <c r="H170" s="27"/>
    </row>
    <row r="171" spans="1:10">
      <c r="A171" s="28" t="s">
        <v>298</v>
      </c>
      <c r="B171" s="28">
        <v>-57.4831</v>
      </c>
      <c r="C171" s="28">
        <v>-17.417200000000001</v>
      </c>
      <c r="D171" s="28">
        <v>-102.7346</v>
      </c>
      <c r="E171" s="27"/>
      <c r="F171" s="27"/>
      <c r="G171" s="27"/>
      <c r="H171" s="27"/>
      <c r="I171" s="27"/>
      <c r="J171" s="27"/>
    </row>
    <row r="172" spans="1:10">
      <c r="A172" s="28" t="s">
        <v>299</v>
      </c>
      <c r="B172" s="28">
        <v>1.9216</v>
      </c>
      <c r="C172" s="28">
        <v>49.892299999999999</v>
      </c>
      <c r="D172" s="27">
        <v>-37.244100000000003</v>
      </c>
      <c r="E172" s="27"/>
      <c r="F172" s="27"/>
      <c r="G172" s="27"/>
      <c r="H172" s="27"/>
    </row>
    <row r="173" spans="1:10">
      <c r="A173" s="28" t="s">
        <v>300</v>
      </c>
      <c r="B173" s="28">
        <v>-56.656100000000002</v>
      </c>
      <c r="C173" s="28">
        <v>-21.759599999999999</v>
      </c>
      <c r="D173" s="28">
        <v>-102.82899999999999</v>
      </c>
      <c r="E173" s="27"/>
      <c r="F173" s="27"/>
      <c r="G173" s="27"/>
      <c r="H173" s="27"/>
      <c r="I173" s="27"/>
      <c r="J173" s="27"/>
    </row>
    <row r="174" spans="1:10">
      <c r="A174" s="28" t="s">
        <v>301</v>
      </c>
      <c r="B174" s="28">
        <v>-106.0896</v>
      </c>
      <c r="C174" s="28">
        <v>115.3275</v>
      </c>
      <c r="D174" s="28">
        <v>-45.423499999999997</v>
      </c>
      <c r="E174" s="27"/>
      <c r="F174" s="27"/>
      <c r="G174" s="27"/>
      <c r="H174" s="27"/>
      <c r="I174" s="27"/>
      <c r="J174" s="27"/>
    </row>
    <row r="175" spans="1:10">
      <c r="A175" s="28" t="s">
        <v>150</v>
      </c>
      <c r="B175" s="28">
        <v>-55.0105</v>
      </c>
      <c r="C175" s="28">
        <v>57.418999999999997</v>
      </c>
      <c r="D175" s="27">
        <v>-136.08320000000001</v>
      </c>
      <c r="E175" s="27"/>
      <c r="F175" s="27"/>
      <c r="G175" s="27"/>
      <c r="H175" s="27"/>
      <c r="I175" s="27"/>
    </row>
    <row r="176" spans="1:10">
      <c r="A176" s="28" t="s">
        <v>302</v>
      </c>
      <c r="B176" s="28">
        <v>-64.361999999999995</v>
      </c>
      <c r="C176" s="28">
        <v>337.06740000000002</v>
      </c>
      <c r="D176" s="27">
        <v>-31.883800000000001</v>
      </c>
      <c r="E176" s="27"/>
      <c r="F176" s="27"/>
      <c r="G176" s="27"/>
      <c r="H176" s="27"/>
      <c r="I176" s="27"/>
    </row>
    <row r="177" spans="1:10">
      <c r="A177" s="28" t="s">
        <v>303</v>
      </c>
      <c r="B177" s="28">
        <v>-36.492800000000003</v>
      </c>
      <c r="C177" s="28">
        <v>-7.5754999999999999</v>
      </c>
      <c r="D177" s="27">
        <v>-108.66240000000001</v>
      </c>
      <c r="E177" s="27"/>
      <c r="F177" s="27"/>
      <c r="G177" s="27"/>
      <c r="H177" s="27"/>
      <c r="I177" s="27"/>
    </row>
    <row r="178" spans="1:10">
      <c r="A178" s="28" t="s">
        <v>151</v>
      </c>
      <c r="B178" s="28">
        <v>-57.691499999999998</v>
      </c>
      <c r="C178" s="28">
        <v>337.27980000000002</v>
      </c>
      <c r="D178" s="28">
        <v>-27.505299999999998</v>
      </c>
      <c r="E178" s="27"/>
      <c r="F178" s="27"/>
      <c r="G178" s="27"/>
      <c r="H178" s="27"/>
      <c r="I178" s="27"/>
      <c r="J178" s="27"/>
    </row>
    <row r="179" spans="1:10">
      <c r="A179" s="28" t="s">
        <v>304</v>
      </c>
      <c r="B179" s="28">
        <v>5</v>
      </c>
      <c r="C179" s="28">
        <v>70</v>
      </c>
      <c r="D179" s="27">
        <v>-70</v>
      </c>
      <c r="E179" s="27"/>
      <c r="F179" s="27"/>
      <c r="G179" s="27"/>
      <c r="H179" s="27"/>
    </row>
    <row r="180" spans="1:10">
      <c r="A180" s="28" t="s">
        <v>305</v>
      </c>
      <c r="B180" s="28">
        <v>-36.492800000000003</v>
      </c>
      <c r="C180" s="28">
        <v>-7.5754999999999999</v>
      </c>
      <c r="D180" s="27">
        <v>-108.66240000000001</v>
      </c>
      <c r="E180" s="27"/>
      <c r="F180" s="27"/>
      <c r="G180" s="27"/>
      <c r="H180" s="27"/>
      <c r="I180" s="27"/>
    </row>
    <row r="181" spans="1:10">
      <c r="A181" s="28" t="s">
        <v>306</v>
      </c>
      <c r="B181" s="28">
        <v>-60.651899999999998</v>
      </c>
      <c r="C181" s="28">
        <v>277.03289999999998</v>
      </c>
      <c r="D181" s="28">
        <v>-27.594799999999999</v>
      </c>
      <c r="E181" s="27"/>
      <c r="F181" s="27"/>
      <c r="G181" s="27"/>
      <c r="H181" s="27"/>
      <c r="I181" s="27"/>
      <c r="J181" s="27"/>
    </row>
    <row r="182" spans="1:10">
      <c r="A182" s="28" t="s">
        <v>307</v>
      </c>
      <c r="B182" s="28">
        <v>5</v>
      </c>
      <c r="C182" s="28">
        <v>70</v>
      </c>
      <c r="D182" s="27">
        <v>-70</v>
      </c>
      <c r="E182" s="27"/>
      <c r="F182" s="27"/>
      <c r="G182" s="27"/>
    </row>
    <row r="183" spans="1:10">
      <c r="A183" s="28" t="s">
        <v>308</v>
      </c>
      <c r="B183" s="28">
        <v>-36.492800000000003</v>
      </c>
      <c r="C183" s="28">
        <v>-7.5754999999999999</v>
      </c>
      <c r="D183" s="27">
        <v>-108.66240000000001</v>
      </c>
      <c r="E183" s="27"/>
      <c r="F183" s="27"/>
      <c r="G183" s="27"/>
      <c r="H183" s="27"/>
      <c r="I183" s="27"/>
    </row>
    <row r="184" spans="1:10">
      <c r="A184" s="28" t="s">
        <v>152</v>
      </c>
      <c r="B184" s="28">
        <v>-51.942900000000002</v>
      </c>
      <c r="C184" s="28">
        <v>223.23699999999999</v>
      </c>
      <c r="D184" s="27">
        <v>-35.070300000000003</v>
      </c>
      <c r="E184" s="27"/>
      <c r="F184" s="27"/>
      <c r="G184" s="27"/>
      <c r="H184" s="27"/>
      <c r="I184" s="27"/>
    </row>
    <row r="185" spans="1:10">
      <c r="A185" s="28" t="s">
        <v>309</v>
      </c>
      <c r="B185" s="28">
        <v>5</v>
      </c>
      <c r="C185" s="28">
        <v>70</v>
      </c>
      <c r="D185" s="27">
        <v>-70</v>
      </c>
      <c r="E185" s="27"/>
      <c r="F185" s="27"/>
      <c r="G185" s="27"/>
      <c r="H185" s="27"/>
    </row>
    <row r="186" spans="1:10">
      <c r="A186" s="28" t="s">
        <v>310</v>
      </c>
      <c r="B186" s="28">
        <v>-36.492800000000003</v>
      </c>
      <c r="C186" s="28">
        <v>-7.5754999999999999</v>
      </c>
      <c r="D186" s="27">
        <v>-108.66240000000001</v>
      </c>
      <c r="E186" s="27"/>
      <c r="F186" s="27"/>
      <c r="G186" s="27"/>
      <c r="H186" s="27"/>
      <c r="I186" s="27"/>
    </row>
    <row r="187" spans="1:10">
      <c r="A187" s="28" t="s">
        <v>311</v>
      </c>
      <c r="B187" s="28">
        <v>-63.3217</v>
      </c>
      <c r="C187" s="28">
        <v>34.734699999999997</v>
      </c>
      <c r="D187" s="27">
        <v>-69.4482</v>
      </c>
      <c r="E187" s="27"/>
      <c r="F187" s="27"/>
      <c r="G187" s="27"/>
      <c r="H187" s="27"/>
      <c r="I187" s="27"/>
    </row>
    <row r="188" spans="1:10">
      <c r="A188" s="28" t="s">
        <v>312</v>
      </c>
      <c r="B188" s="28">
        <v>-67.417900000000003</v>
      </c>
      <c r="C188" s="28">
        <v>45.018700000000003</v>
      </c>
      <c r="D188" s="27">
        <v>-122.0947</v>
      </c>
      <c r="E188" s="27"/>
      <c r="F188" s="27"/>
      <c r="G188" s="27"/>
      <c r="H188" s="27"/>
      <c r="I188" s="27"/>
    </row>
    <row r="189" spans="1:10">
      <c r="A189" s="28" t="s">
        <v>313</v>
      </c>
      <c r="B189" s="28">
        <v>-63.642600000000002</v>
      </c>
      <c r="C189" s="28">
        <v>28.067699999999999</v>
      </c>
      <c r="D189" s="27">
        <v>-61.529400000000003</v>
      </c>
      <c r="E189" s="27"/>
      <c r="F189" s="27"/>
      <c r="G189" s="27"/>
      <c r="H189" s="27"/>
      <c r="I189" s="27"/>
    </row>
    <row r="190" spans="1:10">
      <c r="A190" s="28" t="s">
        <v>153</v>
      </c>
      <c r="B190" s="28">
        <v>-77.168000000000006</v>
      </c>
      <c r="C190" s="28">
        <v>32.571199999999997</v>
      </c>
      <c r="D190" s="27">
        <v>-119.71939999999999</v>
      </c>
      <c r="E190" s="27"/>
      <c r="F190" s="27"/>
      <c r="G190" s="27"/>
      <c r="H190" s="27"/>
    </row>
    <row r="191" spans="1:10">
      <c r="A191" s="28" t="s">
        <v>155</v>
      </c>
      <c r="B191" s="28">
        <v>-63.185099999999998</v>
      </c>
      <c r="C191" s="28">
        <v>17.529499999999999</v>
      </c>
      <c r="D191" s="27">
        <v>-53.481299999999997</v>
      </c>
      <c r="E191" s="27"/>
      <c r="F191" s="27"/>
      <c r="G191" s="27"/>
      <c r="H191" s="27"/>
      <c r="I191" s="27"/>
    </row>
    <row r="192" spans="1:10">
      <c r="A192" s="28" t="s">
        <v>154</v>
      </c>
      <c r="B192" s="28">
        <v>-77.466399999999993</v>
      </c>
      <c r="C192" s="28">
        <v>15.541399999999999</v>
      </c>
      <c r="D192" s="27">
        <v>-119.47199999999999</v>
      </c>
      <c r="E192" s="27"/>
      <c r="F192" s="27"/>
      <c r="G192" s="27"/>
      <c r="H192" s="27"/>
      <c r="I192" s="27"/>
    </row>
    <row r="193" spans="1:10">
      <c r="A193" s="28" t="s">
        <v>314</v>
      </c>
      <c r="B193" s="28">
        <v>-63.756999999999998</v>
      </c>
      <c r="C193" s="28">
        <v>9.1234000000000002</v>
      </c>
      <c r="D193" s="27">
        <v>-43.210999999999999</v>
      </c>
      <c r="E193" s="27"/>
      <c r="F193" s="27"/>
      <c r="G193" s="27"/>
      <c r="H193" s="27"/>
    </row>
    <row r="194" spans="1:10">
      <c r="A194" s="28" t="s">
        <v>156</v>
      </c>
      <c r="B194" s="28">
        <v>-75.780299999999997</v>
      </c>
      <c r="C194" s="28">
        <v>5.5461</v>
      </c>
      <c r="D194" s="27">
        <v>-110.4675</v>
      </c>
      <c r="E194" s="27"/>
      <c r="F194" s="27"/>
      <c r="G194" s="27"/>
      <c r="H194" s="27"/>
      <c r="I194" s="27"/>
    </row>
    <row r="195" spans="1:10">
      <c r="A195" s="28" t="s">
        <v>315</v>
      </c>
      <c r="B195" s="28">
        <v>-4.5412999999999997</v>
      </c>
      <c r="C195" s="28">
        <v>94.682100000000005</v>
      </c>
      <c r="D195" s="27">
        <v>-101.11239999999999</v>
      </c>
      <c r="E195" s="27"/>
      <c r="F195" s="27"/>
      <c r="G195" s="27"/>
      <c r="H195" s="27"/>
    </row>
    <row r="196" spans="1:10">
      <c r="A196" s="28" t="s">
        <v>157</v>
      </c>
      <c r="B196" s="28">
        <v>-60.713799999999999</v>
      </c>
      <c r="C196" s="28">
        <v>-255.7167</v>
      </c>
      <c r="D196" s="28">
        <v>-105.90300000000001</v>
      </c>
      <c r="E196" s="27"/>
      <c r="F196" s="27"/>
      <c r="G196" s="27"/>
      <c r="H196" s="27"/>
      <c r="I196" s="27"/>
      <c r="J196" s="27"/>
    </row>
    <row r="197" spans="1:10">
      <c r="A197" s="28" t="s">
        <v>316</v>
      </c>
      <c r="B197" s="28">
        <v>21.421399999999998</v>
      </c>
      <c r="C197" s="28">
        <v>127.94280000000001</v>
      </c>
      <c r="D197" s="27">
        <v>-105.69</v>
      </c>
      <c r="E197" s="27"/>
      <c r="F197" s="27"/>
      <c r="G197" s="27"/>
      <c r="H197" s="27"/>
      <c r="I197" s="27"/>
    </row>
    <row r="198" spans="1:10">
      <c r="A198" s="28" t="s">
        <v>317</v>
      </c>
      <c r="B198" s="28">
        <v>18.514800000000001</v>
      </c>
      <c r="C198" s="28">
        <v>64.5</v>
      </c>
      <c r="D198" s="27">
        <v>-105.7747</v>
      </c>
      <c r="E198" s="27"/>
      <c r="F198" s="27"/>
      <c r="G198" s="27"/>
      <c r="H198" s="27"/>
    </row>
    <row r="199" spans="1:10">
      <c r="A199" s="28" t="s">
        <v>318</v>
      </c>
      <c r="B199" s="28">
        <v>15.549099999999999</v>
      </c>
      <c r="C199" s="28">
        <v>39.5</v>
      </c>
      <c r="D199" s="27">
        <v>-101.96169999999999</v>
      </c>
      <c r="E199" s="27"/>
      <c r="F199" s="27"/>
      <c r="G199" s="27"/>
      <c r="H199" s="27"/>
    </row>
    <row r="200" spans="1:10">
      <c r="A200" s="28" t="s">
        <v>162</v>
      </c>
      <c r="B200" s="28">
        <v>8.3467000000000002</v>
      </c>
      <c r="C200" s="28">
        <v>14.5</v>
      </c>
      <c r="D200" s="27">
        <v>-95.606700000000004</v>
      </c>
      <c r="E200" s="27"/>
      <c r="F200" s="27"/>
      <c r="G200" s="27"/>
      <c r="H200" s="27"/>
    </row>
    <row r="201" spans="1:10">
      <c r="A201" s="28" t="s">
        <v>163</v>
      </c>
      <c r="B201" s="28">
        <v>3.6863999999999999</v>
      </c>
      <c r="C201" s="28">
        <v>-10.5</v>
      </c>
      <c r="D201" s="27">
        <v>-90.946399999999997</v>
      </c>
      <c r="E201" s="27"/>
      <c r="F201" s="27"/>
      <c r="G201" s="27"/>
      <c r="H201" s="27"/>
    </row>
    <row r="202" spans="1:10">
      <c r="A202" s="28" t="s">
        <v>164</v>
      </c>
      <c r="B202" s="28">
        <v>-0.97389999999999999</v>
      </c>
      <c r="C202" s="28">
        <v>-35.5</v>
      </c>
      <c r="D202" s="27">
        <v>-86.286000000000001</v>
      </c>
      <c r="E202" s="27"/>
      <c r="F202" s="27"/>
      <c r="G202" s="27"/>
      <c r="H202" s="27"/>
    </row>
    <row r="203" spans="1:10">
      <c r="A203" s="28" t="s">
        <v>165</v>
      </c>
      <c r="B203" s="28">
        <v>-7.7526000000000002</v>
      </c>
      <c r="C203" s="28">
        <v>-60.5</v>
      </c>
      <c r="D203" s="27">
        <v>-82.049300000000002</v>
      </c>
      <c r="E203" s="27"/>
      <c r="F203" s="27"/>
      <c r="G203" s="27"/>
      <c r="H203" s="27"/>
    </row>
    <row r="204" spans="1:10">
      <c r="A204" s="28" t="s">
        <v>166</v>
      </c>
      <c r="B204" s="28">
        <v>-16.6496</v>
      </c>
      <c r="C204" s="28">
        <v>-85.5</v>
      </c>
      <c r="D204" s="27">
        <v>-75.694299999999998</v>
      </c>
      <c r="E204" s="27"/>
      <c r="F204" s="27"/>
      <c r="G204" s="27"/>
      <c r="H204" s="27"/>
      <c r="I204" s="27"/>
    </row>
    <row r="205" spans="1:10">
      <c r="A205" s="28" t="s">
        <v>167</v>
      </c>
      <c r="B205" s="28">
        <v>-29.3597</v>
      </c>
      <c r="C205" s="28">
        <v>-110.5</v>
      </c>
      <c r="D205" s="27">
        <v>-63.408000000000001</v>
      </c>
      <c r="E205" s="27"/>
      <c r="F205" s="27"/>
      <c r="G205" s="27"/>
      <c r="H205" s="27"/>
    </row>
    <row r="206" spans="1:10">
      <c r="A206" s="28" t="s">
        <v>168</v>
      </c>
      <c r="B206" s="28">
        <v>-42.069699999999997</v>
      </c>
      <c r="C206" s="28">
        <v>-135.5</v>
      </c>
      <c r="D206" s="27">
        <v>-59.594999999999999</v>
      </c>
      <c r="E206" s="27"/>
      <c r="F206" s="27"/>
      <c r="G206" s="27"/>
      <c r="H206" s="27"/>
    </row>
    <row r="207" spans="1:10">
      <c r="A207" s="28" t="s">
        <v>158</v>
      </c>
      <c r="B207" s="28">
        <v>-55.627000000000002</v>
      </c>
      <c r="C207" s="28">
        <v>-160.5</v>
      </c>
      <c r="D207" s="27">
        <v>-54.087299999999999</v>
      </c>
      <c r="E207" s="27"/>
      <c r="F207" s="27"/>
      <c r="G207" s="27"/>
      <c r="H207" s="27"/>
    </row>
    <row r="208" spans="1:10">
      <c r="A208" s="28" t="s">
        <v>159</v>
      </c>
      <c r="B208" s="28">
        <v>-67.489699999999999</v>
      </c>
      <c r="C208" s="28">
        <v>-185.5</v>
      </c>
      <c r="D208" s="27">
        <v>-54.087299999999999</v>
      </c>
      <c r="E208" s="27"/>
      <c r="F208" s="27"/>
      <c r="G208" s="27"/>
      <c r="H208" s="27"/>
      <c r="I208" s="27"/>
    </row>
    <row r="209" spans="1:10">
      <c r="A209" s="28" t="s">
        <v>160</v>
      </c>
      <c r="B209" s="28">
        <v>-75.963099999999997</v>
      </c>
      <c r="C209" s="28">
        <v>-210.5</v>
      </c>
      <c r="D209" s="27">
        <v>-55.3583</v>
      </c>
      <c r="E209" s="27"/>
      <c r="F209" s="27"/>
      <c r="G209" s="27"/>
      <c r="H209" s="27"/>
      <c r="I209" s="27"/>
    </row>
    <row r="210" spans="1:10">
      <c r="A210" s="28" t="s">
        <v>161</v>
      </c>
      <c r="B210" s="28">
        <v>-79.7761</v>
      </c>
      <c r="C210" s="28">
        <v>-235.5</v>
      </c>
      <c r="D210" s="27">
        <v>-60.018599999999999</v>
      </c>
      <c r="E210" s="27"/>
      <c r="F210" s="27"/>
      <c r="G210" s="27"/>
      <c r="H210" s="27"/>
      <c r="I210" s="27"/>
    </row>
    <row r="211" spans="1:10">
      <c r="A211" s="28" t="s">
        <v>319</v>
      </c>
      <c r="B211" s="28">
        <v>-70.419899999999998</v>
      </c>
      <c r="C211" s="28">
        <v>-248.46780000000001</v>
      </c>
      <c r="D211" s="28">
        <v>-84.994900000000001</v>
      </c>
      <c r="E211" s="27"/>
      <c r="F211" s="27"/>
      <c r="G211" s="27"/>
      <c r="H211" s="27"/>
      <c r="I211" s="27"/>
      <c r="J211" s="27"/>
    </row>
    <row r="212" spans="1:10">
      <c r="A212" s="28" t="s">
        <v>170</v>
      </c>
      <c r="B212" s="28">
        <v>-91.460300000000004</v>
      </c>
      <c r="C212" s="28">
        <v>12.2478</v>
      </c>
      <c r="D212" s="27">
        <v>-47.6631</v>
      </c>
      <c r="E212" s="27"/>
      <c r="F212" s="27"/>
      <c r="G212" s="27"/>
      <c r="H212" s="27"/>
    </row>
    <row r="213" spans="1:10">
      <c r="A213" s="28" t="s">
        <v>169</v>
      </c>
      <c r="B213" s="28">
        <v>-84.349599999999995</v>
      </c>
      <c r="C213" s="28">
        <v>-249.8142</v>
      </c>
      <c r="D213" s="28">
        <v>-91.245999999999995</v>
      </c>
      <c r="E213" s="27"/>
      <c r="F213" s="27"/>
      <c r="G213" s="27"/>
      <c r="H213" s="27"/>
      <c r="I213" s="27"/>
    </row>
    <row r="214" spans="1:10">
      <c r="A214" s="28" t="s">
        <v>320</v>
      </c>
      <c r="B214" s="28">
        <v>23.592700000000001</v>
      </c>
      <c r="C214" s="28">
        <v>140.64019999999999</v>
      </c>
      <c r="D214" s="27">
        <v>-113.0689</v>
      </c>
      <c r="E214" s="27"/>
      <c r="F214" s="27"/>
      <c r="G214" s="27"/>
      <c r="H214" s="27"/>
      <c r="I214" s="27"/>
    </row>
    <row r="215" spans="1:10">
      <c r="A215" s="28" t="s">
        <v>171</v>
      </c>
      <c r="B215" s="28">
        <v>-66.569100000000006</v>
      </c>
      <c r="C215" s="28">
        <v>-248.2689</v>
      </c>
      <c r="D215" s="28">
        <v>-115.37730000000001</v>
      </c>
      <c r="E215" s="27"/>
      <c r="F215" s="27"/>
      <c r="G215" s="27"/>
      <c r="H215" s="27"/>
      <c r="I215" s="27"/>
      <c r="J215" s="27"/>
    </row>
    <row r="216" spans="1:10">
      <c r="A216" s="28" t="s">
        <v>321</v>
      </c>
      <c r="B216" s="28">
        <v>22.056899999999999</v>
      </c>
      <c r="C216" s="28">
        <v>145.32210000000001</v>
      </c>
      <c r="D216" s="27">
        <v>-115.14570000000001</v>
      </c>
      <c r="E216" s="27"/>
      <c r="F216" s="27"/>
      <c r="G216" s="27"/>
      <c r="H216" s="27"/>
      <c r="I216" s="27"/>
    </row>
    <row r="217" spans="1:10">
      <c r="A217" s="28" t="s">
        <v>172</v>
      </c>
      <c r="B217" s="28">
        <v>-66.569100000000006</v>
      </c>
      <c r="C217" s="28">
        <v>-248.2689</v>
      </c>
      <c r="D217" s="28">
        <v>-115.37730000000001</v>
      </c>
      <c r="E217" s="27"/>
      <c r="F217" s="27"/>
      <c r="G217" s="27"/>
      <c r="H217" s="27"/>
      <c r="I217" s="27"/>
      <c r="J217" s="27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Subject_information</vt:lpstr>
      <vt:lpstr>Bony_landmarks</vt:lpstr>
      <vt:lpstr>Joint_centre_of_rotation</vt:lpstr>
      <vt:lpstr>Wrapping cylinder</vt:lpstr>
      <vt:lpstr>Muscle_parameters</vt:lpstr>
      <vt:lpstr>Muscle_element_PCSA</vt:lpstr>
      <vt:lpstr>Muscle_element_attachments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2021-10-22T12:53:03Z</dcterms:modified>
</cp:coreProperties>
</file>